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2"/>
  </bookViews>
  <sheets>
    <sheet name="福島区分" sheetId="1" r:id="rId1"/>
    <sheet name="会津区分" sheetId="2" r:id="rId2"/>
    <sheet name="居宅区分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E63" i="3"/>
  <c r="E62" i="3"/>
  <c r="E61" i="3"/>
  <c r="E60" i="3"/>
  <c r="E59" i="3"/>
  <c r="E58" i="3"/>
  <c r="E57" i="3"/>
  <c r="E56" i="3"/>
  <c r="E55" i="3"/>
  <c r="E54" i="3"/>
  <c r="I53" i="3"/>
  <c r="E53" i="3"/>
  <c r="I52" i="3"/>
  <c r="E52" i="3"/>
  <c r="I51" i="3"/>
  <c r="E51" i="3"/>
  <c r="H50" i="3"/>
  <c r="I50" i="3" s="1"/>
  <c r="G50" i="3"/>
  <c r="E50" i="3"/>
  <c r="I49" i="3"/>
  <c r="E49" i="3"/>
  <c r="I48" i="3"/>
  <c r="E48" i="3"/>
  <c r="E47" i="3"/>
  <c r="E46" i="3"/>
  <c r="I45" i="3"/>
  <c r="E45" i="3"/>
  <c r="I44" i="3"/>
  <c r="E44" i="3"/>
  <c r="I43" i="3"/>
  <c r="E43" i="3"/>
  <c r="I42" i="3"/>
  <c r="E42" i="3"/>
  <c r="I41" i="3"/>
  <c r="E41" i="3"/>
  <c r="I40" i="3"/>
  <c r="D40" i="3"/>
  <c r="E40" i="3" s="1"/>
  <c r="C40" i="3"/>
  <c r="I39" i="3"/>
  <c r="E39" i="3"/>
  <c r="I38" i="3"/>
  <c r="E38" i="3"/>
  <c r="I37" i="3"/>
  <c r="E37" i="3"/>
  <c r="I36" i="3"/>
  <c r="E36" i="3"/>
  <c r="I35" i="3"/>
  <c r="D35" i="3"/>
  <c r="D34" i="3" s="1"/>
  <c r="C35" i="3"/>
  <c r="H34" i="3"/>
  <c r="G34" i="3"/>
  <c r="I34" i="3" s="1"/>
  <c r="C34" i="3"/>
  <c r="C64" i="3" s="1"/>
  <c r="E33" i="3"/>
  <c r="E32" i="3"/>
  <c r="E31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H7" i="3"/>
  <c r="H46" i="3" s="1"/>
  <c r="G7" i="3"/>
  <c r="G46" i="3" s="1"/>
  <c r="D7" i="3"/>
  <c r="D64" i="3" s="1"/>
  <c r="C7" i="3"/>
  <c r="G63" i="2"/>
  <c r="E63" i="2"/>
  <c r="E62" i="2"/>
  <c r="E61" i="2"/>
  <c r="E60" i="2"/>
  <c r="E59" i="2"/>
  <c r="E58" i="2"/>
  <c r="E57" i="2"/>
  <c r="E56" i="2"/>
  <c r="E55" i="2"/>
  <c r="E54" i="2"/>
  <c r="I53" i="2"/>
  <c r="E53" i="2"/>
  <c r="I52" i="2"/>
  <c r="E52" i="2"/>
  <c r="I51" i="2"/>
  <c r="E51" i="2"/>
  <c r="H50" i="2"/>
  <c r="I50" i="2" s="1"/>
  <c r="G50" i="2"/>
  <c r="E50" i="2"/>
  <c r="I49" i="2"/>
  <c r="E49" i="2"/>
  <c r="I48" i="2"/>
  <c r="E48" i="2"/>
  <c r="E47" i="2"/>
  <c r="E46" i="2"/>
  <c r="I45" i="2"/>
  <c r="E45" i="2"/>
  <c r="I44" i="2"/>
  <c r="E44" i="2"/>
  <c r="I43" i="2"/>
  <c r="E43" i="2"/>
  <c r="I42" i="2"/>
  <c r="E42" i="2"/>
  <c r="I41" i="2"/>
  <c r="E41" i="2"/>
  <c r="I40" i="2"/>
  <c r="D40" i="2"/>
  <c r="E40" i="2" s="1"/>
  <c r="C40" i="2"/>
  <c r="I39" i="2"/>
  <c r="E39" i="2"/>
  <c r="I38" i="2"/>
  <c r="E38" i="2"/>
  <c r="I37" i="2"/>
  <c r="E37" i="2"/>
  <c r="I36" i="2"/>
  <c r="E36" i="2"/>
  <c r="I35" i="2"/>
  <c r="D35" i="2"/>
  <c r="D34" i="2" s="1"/>
  <c r="C35" i="2"/>
  <c r="H34" i="2"/>
  <c r="G34" i="2"/>
  <c r="I34" i="2" s="1"/>
  <c r="C34" i="2"/>
  <c r="E34" i="2" s="1"/>
  <c r="E33" i="2"/>
  <c r="E32" i="2"/>
  <c r="E31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H7" i="2"/>
  <c r="H46" i="2" s="1"/>
  <c r="G7" i="2"/>
  <c r="G46" i="2" s="1"/>
  <c r="D7" i="2"/>
  <c r="D64" i="2" s="1"/>
  <c r="C7" i="2"/>
  <c r="C64" i="2" s="1"/>
  <c r="G63" i="1"/>
  <c r="E63" i="1"/>
  <c r="E62" i="1"/>
  <c r="E61" i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H50" i="1"/>
  <c r="I50" i="1" s="1"/>
  <c r="G50" i="1"/>
  <c r="E50" i="1"/>
  <c r="I49" i="1"/>
  <c r="E49" i="1"/>
  <c r="I48" i="1"/>
  <c r="E48" i="1"/>
  <c r="E47" i="1"/>
  <c r="E46" i="1"/>
  <c r="I45" i="1"/>
  <c r="E45" i="1"/>
  <c r="I44" i="1"/>
  <c r="E44" i="1"/>
  <c r="I43" i="1"/>
  <c r="E43" i="1"/>
  <c r="I42" i="1"/>
  <c r="E42" i="1"/>
  <c r="I41" i="1"/>
  <c r="E41" i="1"/>
  <c r="I40" i="1"/>
  <c r="D40" i="1"/>
  <c r="E40" i="1" s="1"/>
  <c r="C40" i="1"/>
  <c r="I39" i="1"/>
  <c r="E39" i="1"/>
  <c r="I38" i="1"/>
  <c r="E38" i="1"/>
  <c r="I37" i="1"/>
  <c r="E37" i="1"/>
  <c r="I36" i="1"/>
  <c r="E36" i="1"/>
  <c r="I35" i="1"/>
  <c r="D35" i="1"/>
  <c r="D34" i="1" s="1"/>
  <c r="C35" i="1"/>
  <c r="H34" i="1"/>
  <c r="G34" i="1"/>
  <c r="I34" i="1" s="1"/>
  <c r="C34" i="1"/>
  <c r="E34" i="1" s="1"/>
  <c r="E33" i="1"/>
  <c r="E32" i="1"/>
  <c r="E31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H7" i="1"/>
  <c r="H46" i="1" s="1"/>
  <c r="G7" i="1"/>
  <c r="G46" i="1" s="1"/>
  <c r="D7" i="1"/>
  <c r="D64" i="1" s="1"/>
  <c r="C7" i="1"/>
  <c r="C64" i="1" s="1"/>
  <c r="E64" i="1" s="1"/>
  <c r="G64" i="1" l="1"/>
  <c r="I46" i="1"/>
  <c r="E64" i="2"/>
  <c r="G64" i="3"/>
  <c r="I46" i="3"/>
  <c r="H64" i="1"/>
  <c r="G64" i="2"/>
  <c r="I46" i="2"/>
  <c r="H64" i="2"/>
  <c r="E64" i="3"/>
  <c r="H63" i="1"/>
  <c r="I63" i="1" s="1"/>
  <c r="H63" i="2"/>
  <c r="I63" i="2" s="1"/>
  <c r="E34" i="3"/>
  <c r="H63" i="3"/>
  <c r="I63" i="3" s="1"/>
  <c r="E7" i="1"/>
  <c r="E35" i="1"/>
  <c r="E7" i="2"/>
  <c r="E35" i="2"/>
  <c r="E7" i="3"/>
  <c r="E35" i="3"/>
  <c r="H64" i="3" l="1"/>
  <c r="I64" i="3" s="1"/>
  <c r="I64" i="1"/>
  <c r="I64" i="2"/>
</calcChain>
</file>

<file path=xl/sharedStrings.xml><?xml version="1.0" encoding="utf-8"?>
<sst xmlns="http://schemas.openxmlformats.org/spreadsheetml/2006/main" count="351" uniqueCount="114">
  <si>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</si>
  <si>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福島区分  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</si>
  <si>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</si>
  <si>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</si>
  <si>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</si>
  <si>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</si>
  <si>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</si>
  <si>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</si>
  <si>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</si>
  <si>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</si>
  <si>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</si>
  <si>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</si>
  <si>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</si>
  <si>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</si>
  <si>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</si>
  <si>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</si>
  <si>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</si>
  <si>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</si>
  <si>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</si>
  <si>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</si>
  <si>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</si>
  <si>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</si>
  <si>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</si>
  <si>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</si>
  <si>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</si>
  <si>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</si>
  <si>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</si>
  <si>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</si>
  <si>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</si>
  <si>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</si>
  <si>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１年以内返済予定事業区分間長期借入金</t>
  </si>
  <si>
    <t>　給食用材料</t>
  </si>
  <si>
    <t>　１年以内返済予定拠点区分間長期借入金</t>
  </si>
  <si>
    <t>　商品・製品</t>
  </si>
  <si>
    <t>　１年以内支払予定長期未払金</t>
  </si>
  <si>
    <t>　仕掛品</t>
  </si>
  <si>
    <t>　未払費用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</si>
  <si>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</si>
  <si>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</si>
  <si>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</si>
  <si>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</si>
  <si>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</si>
  <si>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</si>
  <si>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</si>
  <si>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</si>
  <si>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１年以内回収予定長期貸付金</t>
  </si>
  <si>
    <t>　事業区分間借入金</t>
  </si>
  <si>
    <t>　１年以内回収予定事業区分間長期貸付金</t>
  </si>
  <si>
    <t>　拠点区分間借入金</t>
  </si>
  <si>
    <t>　１年以内回収予定拠点区分間長期貸付金</t>
  </si>
  <si>
    <t>　仮受金</t>
  </si>
  <si>
    <t>　短期貸付金</t>
  </si>
  <si>
    <t>　賞与引当金</t>
  </si>
  <si>
    <t>　事業区分間貸付金</t>
  </si>
  <si>
    <t>　その他の流動負債</t>
  </si>
  <si>
    <t>　拠点区分間貸付金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</si>
  <si>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</si>
  <si>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</si>
  <si>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</si>
  <si>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</si>
  <si>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</si>
  <si>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</si>
  <si>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</si>
  <si>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</si>
  <si>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</si>
  <si>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</si>
  <si>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</si>
  <si>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</si>
  <si>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</si>
  <si>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</si>
  <si>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事業区分間長期借入金</t>
  </si>
  <si>
    <t>その他の固定資産</t>
  </si>
  <si>
    <t>　拠点区分間長期借入金</t>
  </si>
  <si>
    <t>　退職共済給付引当金</t>
  </si>
  <si>
    <t>　退職給付引当金</t>
  </si>
  <si>
    <t>　建物付属設備</t>
  </si>
  <si>
    <t>　長期未払金</t>
  </si>
  <si>
    <t>　構築物</t>
  </si>
  <si>
    <t>　長期預り金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</si>
  <si>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</si>
  <si>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</si>
  <si>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</si>
  <si>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</si>
  <si>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</si>
  <si>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</si>
  <si>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</si>
  <si>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</si>
  <si>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</si>
  <si>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</si>
  <si>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</si>
  <si>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</si>
  <si>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</si>
  <si>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修繕積立金</t>
  </si>
  <si>
    <t>　無形リース資産</t>
  </si>
  <si>
    <t>次期繰越活動増減差額</t>
  </si>
  <si>
    <t>（うち当期活動増減差額）</t>
  </si>
  <si>
    <t>　長期貸付金</t>
  </si>
  <si>
    <t>　事業区分間長期貸付金</t>
  </si>
  <si>
    <t>　拠点区分間長期貸付金</t>
  </si>
  <si>
    <t>　退職共済預け金</t>
  </si>
  <si>
    <t>　退職給付引当資産</t>
  </si>
  <si>
    <t>　長期預り金積立資産</t>
  </si>
  <si>
    <t>　修繕積立資産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</si>
  <si>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</si>
  <si>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</si>
  <si>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</si>
  <si>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</si>
  <si>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</si>
  <si>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</si>
  <si>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※本様式は、勘定科目の大区分及び中区分を記載するが、必要のない中区分の勘定科目は省略することができる。</t>
  </si>
  <si>
    <t>※勘定科目の中区分についてはやむを得ない場合、適当な科目を追加できるものとする。</t>
  </si>
  <si>
    <t>会津区分  貸借対照表</t>
    <phoneticPr fontId="2"/>
  </si>
  <si>
    <t>負債の部</t>
    <phoneticPr fontId="2"/>
  </si>
  <si>
    <t>居宅区分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</si>
</sst>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+C8+C9+C10+C11+C12+C13+C14+C15+C16+C17+C18+C19+C20+C21+C22+C23+C24+C25+C26+C27+C28+C29+C30+C31+C32+C33</f>
        <v>144763756</v>
      </c>
      <c r="D7" s="14">
        <f>+D8+D9+D10+D11+D12+D13+D14+D15+D16+D17+D18+D19+D20+D21+D22+D23+D24+D25+D26+D27+D28+D29+D30+D31+D32+D33</f>
        <v>158197816</v>
      </c>
      <c r="E7" s="14">
        <f>C7-D7</f>
        <v>-13434060</v>
      </c>
      <c r="F7" s="13" t="s">
        <v>10</v>
      </c>
      <c r="G7" s="14">
        <f>+G8+G9+G10+G11+G12+G13+G14+G15+G16+G17+G18+G19+G20+G21+G22+G23+G24+G25+G26+G27+G28+G29</f>
        <v>16105730</v>
      </c>
      <c r="H7" s="14">
        <f>+H8+H9+H10+H11+H12+H13+H14+H15+H16+H17+H18+H19+H20+H21+H22+H23+H24+H25+H26+H27+H28+H29</f>
        <v>18955989</v>
      </c>
      <c r="I7" s="14">
        <f>G7-H7</f>
        <v>-2850259</v>
      </c>
    </row>
    <row r="8" spans="1:9" x14ac:dyDescent="0.4">
      <c r="A8" s="1"/>
      <c r="B8" s="15" t="s">
        <v>11</v>
      </c>
      <c r="C8" s="16">
        <v>71275745</v>
      </c>
      <c r="D8" s="16">
        <v>90710450</v>
      </c>
      <c r="E8" s="16">
        <f t="shared" ref="E8:E64" si="0">C8-D8</f>
        <v>-19434705</v>
      </c>
      <c r="F8" s="15" t="s">
        <v>12</v>
      </c>
      <c r="G8" s="16"/>
      <c r="H8" s="16"/>
      <c r="I8" s="16">
        <f t="shared" ref="I8:I64" si="1">G8-H8</f>
        <v>0</v>
      </c>
    </row>
    <row r="9" spans="1:9" x14ac:dyDescent="0.4">
      <c r="A9" s="1"/>
      <c r="B9" s="17" t="s">
        <v>13</v>
      </c>
      <c r="C9" s="18">
        <v>5000000</v>
      </c>
      <c r="D9" s="18">
        <v>10000000</v>
      </c>
      <c r="E9" s="18">
        <f t="shared" si="0"/>
        <v>-5000000</v>
      </c>
      <c r="F9" s="17" t="s">
        <v>14</v>
      </c>
      <c r="G9" s="18">
        <v>9647468</v>
      </c>
      <c r="H9" s="18">
        <v>8748303</v>
      </c>
      <c r="I9" s="18">
        <f t="shared" si="1"/>
        <v>899165</v>
      </c>
    </row>
    <row r="10" spans="1:9" x14ac:dyDescent="0.4">
      <c r="A10" s="1"/>
      <c r="B10" s="17" t="s">
        <v>15</v>
      </c>
      <c r="C10" s="18">
        <v>51783883</v>
      </c>
      <c r="D10" s="18">
        <v>40564407</v>
      </c>
      <c r="E10" s="18">
        <f t="shared" si="0"/>
        <v>11219476</v>
      </c>
      <c r="F10" s="17" t="s">
        <v>16</v>
      </c>
      <c r="G10" s="18">
        <v>6297318</v>
      </c>
      <c r="H10" s="18">
        <v>6060565</v>
      </c>
      <c r="I10" s="18">
        <f t="shared" si="1"/>
        <v>236753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>
        <v>13063353</v>
      </c>
      <c r="D21" s="18">
        <v>16554404</v>
      </c>
      <c r="E21" s="18">
        <f t="shared" si="0"/>
        <v>-3491051</v>
      </c>
      <c r="F21" s="17" t="s">
        <v>38</v>
      </c>
      <c r="G21" s="18"/>
      <c r="H21" s="18">
        <v>4486</v>
      </c>
      <c r="I21" s="18">
        <f t="shared" si="1"/>
        <v>-4486</v>
      </c>
    </row>
    <row r="22" spans="1:9" x14ac:dyDescent="0.4">
      <c r="A22" s="1"/>
      <c r="B22" s="17" t="s">
        <v>39</v>
      </c>
      <c r="C22" s="18">
        <v>248166</v>
      </c>
      <c r="D22" s="18"/>
      <c r="E22" s="18">
        <f t="shared" si="0"/>
        <v>248166</v>
      </c>
      <c r="F22" s="17" t="s">
        <v>40</v>
      </c>
      <c r="G22" s="18">
        <v>160944</v>
      </c>
      <c r="H22" s="18">
        <v>213127</v>
      </c>
      <c r="I22" s="18">
        <f t="shared" si="1"/>
        <v>-52183</v>
      </c>
    </row>
    <row r="23" spans="1:9" x14ac:dyDescent="0.4">
      <c r="A23" s="1"/>
      <c r="B23" s="17" t="s">
        <v>41</v>
      </c>
      <c r="C23" s="18">
        <v>101731</v>
      </c>
      <c r="D23" s="18">
        <v>101731</v>
      </c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>
        <v>256824</v>
      </c>
      <c r="E24" s="18">
        <f t="shared" si="0"/>
        <v>-256824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>
        <v>3929508</v>
      </c>
      <c r="I26" s="18">
        <f t="shared" si="1"/>
        <v>-3929508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/>
      <c r="H28" s="18"/>
      <c r="I28" s="18">
        <f t="shared" si="1"/>
        <v>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>
        <v>3280878</v>
      </c>
      <c r="D30" s="18"/>
      <c r="E30" s="18">
        <f t="shared" si="0"/>
        <v>3280878</v>
      </c>
      <c r="F30" s="17"/>
      <c r="G30" s="18"/>
      <c r="H30" s="18"/>
      <c r="I30" s="18"/>
    </row>
    <row r="31" spans="1:9" x14ac:dyDescent="0.4">
      <c r="A31" s="1"/>
      <c r="B31" s="17" t="s">
        <v>56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57</v>
      </c>
      <c r="C32" s="18">
        <v>10000</v>
      </c>
      <c r="D32" s="18">
        <v>10000</v>
      </c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58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59</v>
      </c>
      <c r="C34" s="14">
        <f>+C35 +C40</f>
        <v>125929558</v>
      </c>
      <c r="D34" s="14">
        <f>+D35 +D40</f>
        <v>115432142</v>
      </c>
      <c r="E34" s="14">
        <f t="shared" si="0"/>
        <v>10497416</v>
      </c>
      <c r="F34" s="13" t="s">
        <v>60</v>
      </c>
      <c r="G34" s="14">
        <f>+G35+G36+G37+G38+G39+G40+G41+G42+G43+G44+G45</f>
        <v>13123179</v>
      </c>
      <c r="H34" s="14">
        <f>+H35+H36+H37+H38+H39+H40+H41+H42+H43+H44+H45</f>
        <v>12528551</v>
      </c>
      <c r="I34" s="14">
        <f t="shared" si="1"/>
        <v>594628</v>
      </c>
    </row>
    <row r="35" spans="1:9" x14ac:dyDescent="0.4">
      <c r="A35" s="1"/>
      <c r="B35" s="13" t="s">
        <v>61</v>
      </c>
      <c r="C35" s="14">
        <f>+C36+C37+C38+C39</f>
        <v>86504677</v>
      </c>
      <c r="D35" s="14">
        <f>+D36+D37+D38+D39</f>
        <v>89366342</v>
      </c>
      <c r="E35" s="14">
        <f t="shared" si="0"/>
        <v>-2861665</v>
      </c>
      <c r="F35" s="15" t="s">
        <v>62</v>
      </c>
      <c r="G35" s="16"/>
      <c r="H35" s="16"/>
      <c r="I35" s="16">
        <f t="shared" si="1"/>
        <v>0</v>
      </c>
    </row>
    <row r="36" spans="1:9" x14ac:dyDescent="0.4">
      <c r="A36" s="1"/>
      <c r="B36" s="15" t="s">
        <v>63</v>
      </c>
      <c r="C36" s="16">
        <v>70051274</v>
      </c>
      <c r="D36" s="16">
        <v>70051274</v>
      </c>
      <c r="E36" s="16">
        <f t="shared" si="0"/>
        <v>0</v>
      </c>
      <c r="F36" s="17" t="s">
        <v>64</v>
      </c>
      <c r="G36" s="18"/>
      <c r="H36" s="18"/>
      <c r="I36" s="18">
        <f t="shared" si="1"/>
        <v>0</v>
      </c>
    </row>
    <row r="37" spans="1:9" x14ac:dyDescent="0.4">
      <c r="A37" s="1"/>
      <c r="B37" s="17" t="s">
        <v>65</v>
      </c>
      <c r="C37" s="18">
        <v>16453403</v>
      </c>
      <c r="D37" s="18">
        <v>19315068</v>
      </c>
      <c r="E37" s="18">
        <f t="shared" si="0"/>
        <v>-2861665</v>
      </c>
      <c r="F37" s="17" t="s">
        <v>66</v>
      </c>
      <c r="G37" s="18"/>
      <c r="H37" s="18"/>
      <c r="I37" s="18">
        <f t="shared" si="1"/>
        <v>0</v>
      </c>
    </row>
    <row r="38" spans="1:9" x14ac:dyDescent="0.4">
      <c r="A38" s="1"/>
      <c r="B38" s="17" t="s">
        <v>67</v>
      </c>
      <c r="C38" s="18"/>
      <c r="D38" s="18"/>
      <c r="E38" s="18">
        <f t="shared" si="0"/>
        <v>0</v>
      </c>
      <c r="F38" s="17" t="s">
        <v>68</v>
      </c>
      <c r="G38" s="18"/>
      <c r="H38" s="18"/>
      <c r="I38" s="18">
        <f t="shared" si="1"/>
        <v>0</v>
      </c>
    </row>
    <row r="39" spans="1:9" x14ac:dyDescent="0.4">
      <c r="A39" s="1"/>
      <c r="B39" s="19" t="s">
        <v>69</v>
      </c>
      <c r="C39" s="20"/>
      <c r="D39" s="20"/>
      <c r="E39" s="20">
        <f t="shared" si="0"/>
        <v>0</v>
      </c>
      <c r="F39" s="17" t="s">
        <v>70</v>
      </c>
      <c r="G39" s="18"/>
      <c r="H39" s="18"/>
      <c r="I39" s="18">
        <f t="shared" si="1"/>
        <v>0</v>
      </c>
    </row>
    <row r="40" spans="1:9" x14ac:dyDescent="0.4">
      <c r="A40" s="1"/>
      <c r="B40" s="13" t="s">
        <v>71</v>
      </c>
      <c r="C40" s="14">
        <f>+C41+C42+C43+C44+C45+C46+C47+C48+C49+C50+C51+C52+C53+C54+C55+C56+C57+C58+C59+C60+C61+C62+C63</f>
        <v>39424881</v>
      </c>
      <c r="D40" s="14">
        <f>+D41+D42+D43+D44+D45+D46+D47+D48+D49+D50+D51+D52+D53+D54+D55+D56+D57+D58+D59+D60+D61+D62+D63</f>
        <v>26065800</v>
      </c>
      <c r="E40" s="14">
        <f t="shared" si="0"/>
        <v>13359081</v>
      </c>
      <c r="F40" s="17" t="s">
        <v>72</v>
      </c>
      <c r="G40" s="18"/>
      <c r="H40" s="18"/>
      <c r="I40" s="18">
        <f t="shared" si="1"/>
        <v>0</v>
      </c>
    </row>
    <row r="41" spans="1:9" x14ac:dyDescent="0.4">
      <c r="A41" s="1"/>
      <c r="B41" s="15" t="s">
        <v>63</v>
      </c>
      <c r="C41" s="16"/>
      <c r="D41" s="16"/>
      <c r="E41" s="16">
        <f t="shared" si="0"/>
        <v>0</v>
      </c>
      <c r="F41" s="17" t="s">
        <v>73</v>
      </c>
      <c r="G41" s="18"/>
      <c r="H41" s="18"/>
      <c r="I41" s="18">
        <f t="shared" si="1"/>
        <v>0</v>
      </c>
    </row>
    <row r="42" spans="1:9" x14ac:dyDescent="0.4">
      <c r="A42" s="1"/>
      <c r="B42" s="17" t="s">
        <v>65</v>
      </c>
      <c r="C42" s="18">
        <v>3700485</v>
      </c>
      <c r="D42" s="18">
        <v>179856</v>
      </c>
      <c r="E42" s="18">
        <f t="shared" si="0"/>
        <v>3520629</v>
      </c>
      <c r="F42" s="17" t="s">
        <v>74</v>
      </c>
      <c r="G42" s="18">
        <v>13123179</v>
      </c>
      <c r="H42" s="18">
        <v>12528551</v>
      </c>
      <c r="I42" s="18">
        <f t="shared" si="1"/>
        <v>594628</v>
      </c>
    </row>
    <row r="43" spans="1:9" x14ac:dyDescent="0.4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1"/>
        <v>0</v>
      </c>
    </row>
    <row r="44" spans="1:9" x14ac:dyDescent="0.4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/>
      <c r="H44" s="18"/>
      <c r="I44" s="18">
        <f t="shared" si="1"/>
        <v>0</v>
      </c>
    </row>
    <row r="45" spans="1:9" x14ac:dyDescent="0.4">
      <c r="A45" s="1"/>
      <c r="B45" s="17" t="s">
        <v>79</v>
      </c>
      <c r="C45" s="18">
        <v>5902957</v>
      </c>
      <c r="D45" s="18">
        <v>4057457</v>
      </c>
      <c r="E45" s="18">
        <f t="shared" si="0"/>
        <v>1845500</v>
      </c>
      <c r="F45" s="17" t="s">
        <v>80</v>
      </c>
      <c r="G45" s="18"/>
      <c r="H45" s="18"/>
      <c r="I45" s="18">
        <f t="shared" si="1"/>
        <v>0</v>
      </c>
    </row>
    <row r="46" spans="1:9" x14ac:dyDescent="0.4">
      <c r="A46" s="1"/>
      <c r="B46" s="17" t="s">
        <v>81</v>
      </c>
      <c r="C46" s="18">
        <v>5453582</v>
      </c>
      <c r="D46" s="18">
        <v>4324055</v>
      </c>
      <c r="E46" s="18">
        <f t="shared" si="0"/>
        <v>1129527</v>
      </c>
      <c r="F46" s="13" t="s">
        <v>82</v>
      </c>
      <c r="G46" s="14">
        <f>+G7 +G34</f>
        <v>29228909</v>
      </c>
      <c r="H46" s="14">
        <f>+H7 +H34</f>
        <v>31484540</v>
      </c>
      <c r="I46" s="14">
        <f t="shared" si="1"/>
        <v>-2255631</v>
      </c>
    </row>
    <row r="47" spans="1:9" x14ac:dyDescent="0.4">
      <c r="A47" s="1"/>
      <c r="B47" s="17" t="s">
        <v>83</v>
      </c>
      <c r="C47" s="18">
        <v>201885</v>
      </c>
      <c r="D47" s="18">
        <v>129891</v>
      </c>
      <c r="E47" s="18">
        <f t="shared" si="0"/>
        <v>71994</v>
      </c>
      <c r="F47" s="21" t="s">
        <v>84</v>
      </c>
      <c r="G47" s="22"/>
      <c r="H47" s="22"/>
      <c r="I47" s="23"/>
    </row>
    <row r="48" spans="1:9" x14ac:dyDescent="0.4">
      <c r="A48" s="1"/>
      <c r="B48" s="17" t="s">
        <v>85</v>
      </c>
      <c r="C48" s="18"/>
      <c r="D48" s="18"/>
      <c r="E48" s="18">
        <f t="shared" si="0"/>
        <v>0</v>
      </c>
      <c r="F48" s="15" t="s">
        <v>86</v>
      </c>
      <c r="G48" s="16">
        <v>88381664</v>
      </c>
      <c r="H48" s="16">
        <v>88381664</v>
      </c>
      <c r="I48" s="16">
        <f t="shared" si="1"/>
        <v>0</v>
      </c>
    </row>
    <row r="49" spans="1:9" x14ac:dyDescent="0.4">
      <c r="A49" s="1"/>
      <c r="B49" s="17" t="s">
        <v>87</v>
      </c>
      <c r="C49" s="18"/>
      <c r="D49" s="18"/>
      <c r="E49" s="18">
        <f t="shared" si="0"/>
        <v>0</v>
      </c>
      <c r="F49" s="17" t="s">
        <v>88</v>
      </c>
      <c r="G49" s="18">
        <v>1885703</v>
      </c>
      <c r="H49" s="18">
        <v>854388</v>
      </c>
      <c r="I49" s="18">
        <f t="shared" si="1"/>
        <v>1031315</v>
      </c>
    </row>
    <row r="50" spans="1:9" x14ac:dyDescent="0.4">
      <c r="A50" s="1"/>
      <c r="B50" s="17" t="s">
        <v>89</v>
      </c>
      <c r="C50" s="18"/>
      <c r="D50" s="18"/>
      <c r="E50" s="18">
        <f t="shared" si="0"/>
        <v>0</v>
      </c>
      <c r="F50" s="17" t="s">
        <v>90</v>
      </c>
      <c r="G50" s="18">
        <f>+G51</f>
        <v>11100000</v>
      </c>
      <c r="H50" s="18">
        <f>+H51</f>
        <v>4600000</v>
      </c>
      <c r="I50" s="18">
        <f t="shared" si="1"/>
        <v>6500000</v>
      </c>
    </row>
    <row r="51" spans="1:9" x14ac:dyDescent="0.4">
      <c r="A51" s="1"/>
      <c r="B51" s="17" t="s">
        <v>91</v>
      </c>
      <c r="C51" s="18">
        <v>9692</v>
      </c>
      <c r="D51" s="18">
        <v>125990</v>
      </c>
      <c r="E51" s="18">
        <f t="shared" si="0"/>
        <v>-116298</v>
      </c>
      <c r="F51" s="17" t="s">
        <v>92</v>
      </c>
      <c r="G51" s="18">
        <v>11100000</v>
      </c>
      <c r="H51" s="18">
        <v>4600000</v>
      </c>
      <c r="I51" s="18">
        <f t="shared" si="1"/>
        <v>6500000</v>
      </c>
    </row>
    <row r="52" spans="1:9" x14ac:dyDescent="0.4">
      <c r="A52" s="1"/>
      <c r="B52" s="17" t="s">
        <v>93</v>
      </c>
      <c r="C52" s="18"/>
      <c r="D52" s="18"/>
      <c r="E52" s="18">
        <f t="shared" si="0"/>
        <v>0</v>
      </c>
      <c r="F52" s="17" t="s">
        <v>94</v>
      </c>
      <c r="G52" s="18">
        <v>140097038</v>
      </c>
      <c r="H52" s="18">
        <v>148309366</v>
      </c>
      <c r="I52" s="18">
        <f t="shared" si="1"/>
        <v>-8212328</v>
      </c>
    </row>
    <row r="53" spans="1:9" x14ac:dyDescent="0.4">
      <c r="A53" s="1"/>
      <c r="B53" s="17" t="s">
        <v>69</v>
      </c>
      <c r="C53" s="18"/>
      <c r="D53" s="18"/>
      <c r="E53" s="18">
        <f t="shared" si="0"/>
        <v>0</v>
      </c>
      <c r="F53" s="17" t="s">
        <v>95</v>
      </c>
      <c r="G53" s="18">
        <v>-1117700</v>
      </c>
      <c r="H53" s="18">
        <v>11075526</v>
      </c>
      <c r="I53" s="18">
        <f t="shared" si="1"/>
        <v>-12193226</v>
      </c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/>
      <c r="D56" s="18"/>
      <c r="E56" s="18">
        <f t="shared" si="0"/>
        <v>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>
        <v>12936280</v>
      </c>
      <c r="D57" s="18">
        <v>12528551</v>
      </c>
      <c r="E57" s="18">
        <f t="shared" si="0"/>
        <v>407729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>
        <v>11100000</v>
      </c>
      <c r="D60" s="18">
        <v>4600000</v>
      </c>
      <c r="E60" s="18">
        <f t="shared" si="0"/>
        <v>6500000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17"/>
      <c r="G61" s="18"/>
      <c r="H61" s="18"/>
      <c r="I61" s="18"/>
    </row>
    <row r="62" spans="1:9" x14ac:dyDescent="0.4">
      <c r="A62" s="1"/>
      <c r="B62" s="17" t="s">
        <v>104</v>
      </c>
      <c r="C62" s="18"/>
      <c r="D62" s="18"/>
      <c r="E62" s="18">
        <f t="shared" si="0"/>
        <v>0</v>
      </c>
      <c r="F62" s="19"/>
      <c r="G62" s="20"/>
      <c r="H62" s="20"/>
      <c r="I62" s="20"/>
    </row>
    <row r="63" spans="1:9" x14ac:dyDescent="0.4">
      <c r="A63" s="1"/>
      <c r="B63" s="17" t="s">
        <v>105</v>
      </c>
      <c r="C63" s="18">
        <v>120000</v>
      </c>
      <c r="D63" s="18">
        <v>120000</v>
      </c>
      <c r="E63" s="18">
        <f t="shared" si="0"/>
        <v>0</v>
      </c>
      <c r="F63" s="13" t="s">
        <v>106</v>
      </c>
      <c r="G63" s="14">
        <f>+G48 +G49 +G50 +G52</f>
        <v>241464405</v>
      </c>
      <c r="H63" s="14">
        <f>+H48 +H49 +H50 +H52</f>
        <v>242145418</v>
      </c>
      <c r="I63" s="14">
        <f t="shared" si="1"/>
        <v>-681013</v>
      </c>
    </row>
    <row r="64" spans="1:9" x14ac:dyDescent="0.4">
      <c r="A64" s="1"/>
      <c r="B64" s="13" t="s">
        <v>107</v>
      </c>
      <c r="C64" s="14">
        <f>+C7 +C34</f>
        <v>270693314</v>
      </c>
      <c r="D64" s="14">
        <f>+D7 +D34</f>
        <v>273629958</v>
      </c>
      <c r="E64" s="14">
        <f t="shared" si="0"/>
        <v>-2936644</v>
      </c>
      <c r="F64" s="24" t="s">
        <v>108</v>
      </c>
      <c r="G64" s="25">
        <f>+G46 +G63</f>
        <v>270693314</v>
      </c>
      <c r="H64" s="25">
        <f>+H46 +H63</f>
        <v>273629958</v>
      </c>
      <c r="I64" s="25">
        <f t="shared" si="1"/>
        <v>-2936644</v>
      </c>
    </row>
    <row r="65" spans="1:9" x14ac:dyDescent="0.4">
      <c r="A65" s="1"/>
      <c r="B65" s="1" t="s">
        <v>109</v>
      </c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 t="s">
        <v>110</v>
      </c>
      <c r="C66" s="1"/>
      <c r="D66" s="1"/>
      <c r="E66" s="1"/>
      <c r="F66" s="1"/>
      <c r="G66" s="1"/>
      <c r="H66" s="1"/>
      <c r="I66" s="1"/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111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112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+C8+C9+C10+C11+C12+C13+C14+C15+C16+C17+C18+C19+C20+C21+C22+C23+C24+C25+C26+C27+C28+C29+C30+C31+C32+C33</f>
        <v>16351093</v>
      </c>
      <c r="D7" s="14">
        <f>+D8+D9+D10+D11+D12+D13+D14+D15+D16+D17+D18+D19+D20+D21+D22+D23+D24+D25+D26+D27+D28+D29+D30+D31+D32+D33</f>
        <v>17446538</v>
      </c>
      <c r="E7" s="14">
        <f>C7-D7</f>
        <v>-1095445</v>
      </c>
      <c r="F7" s="13" t="s">
        <v>10</v>
      </c>
      <c r="G7" s="14">
        <f>+G8+G9+G10+G11+G12+G13+G14+G15+G16+G17+G18+G19+G20+G21+G22+G23+G24+G25+G26+G27+G28+G29</f>
        <v>6556796</v>
      </c>
      <c r="H7" s="14">
        <f>+H8+H9+H10+H11+H12+H13+H14+H15+H16+H17+H18+H19+H20+H21+H22+H23+H24+H25+H26+H27+H28+H29</f>
        <v>4669272</v>
      </c>
      <c r="I7" s="14">
        <f>G7-H7</f>
        <v>1887524</v>
      </c>
    </row>
    <row r="8" spans="1:9" x14ac:dyDescent="0.4">
      <c r="A8" s="1"/>
      <c r="B8" s="15" t="s">
        <v>11</v>
      </c>
      <c r="C8" s="16">
        <v>1313035</v>
      </c>
      <c r="D8" s="16">
        <v>828678</v>
      </c>
      <c r="E8" s="16">
        <f t="shared" ref="E8:E64" si="0">C8-D8</f>
        <v>484357</v>
      </c>
      <c r="F8" s="15" t="s">
        <v>12</v>
      </c>
      <c r="G8" s="16"/>
      <c r="H8" s="16"/>
      <c r="I8" s="16">
        <f t="shared" ref="I8:I29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5400725</v>
      </c>
      <c r="H9" s="18">
        <v>4669272</v>
      </c>
      <c r="I9" s="18">
        <f t="shared" si="1"/>
        <v>731453</v>
      </c>
    </row>
    <row r="10" spans="1:9" x14ac:dyDescent="0.4">
      <c r="A10" s="1"/>
      <c r="B10" s="17" t="s">
        <v>15</v>
      </c>
      <c r="C10" s="18">
        <v>12961055</v>
      </c>
      <c r="D10" s="18">
        <v>9678136</v>
      </c>
      <c r="E10" s="18">
        <f t="shared" si="0"/>
        <v>3282919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>
        <v>2067003</v>
      </c>
      <c r="D21" s="18">
        <v>3010216</v>
      </c>
      <c r="E21" s="18">
        <f t="shared" si="0"/>
        <v>-943213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/>
      <c r="D22" s="18"/>
      <c r="E22" s="18">
        <f t="shared" si="0"/>
        <v>0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>
        <v>1156071</v>
      </c>
      <c r="H26" s="18"/>
      <c r="I26" s="18">
        <f t="shared" si="1"/>
        <v>1156071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/>
      <c r="H28" s="18"/>
      <c r="I28" s="18">
        <f t="shared" si="1"/>
        <v>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>
        <v>3929508</v>
      </c>
      <c r="E30" s="18">
        <f t="shared" si="0"/>
        <v>-3929508</v>
      </c>
      <c r="F30" s="17"/>
      <c r="G30" s="18"/>
      <c r="H30" s="18"/>
      <c r="I30" s="18"/>
    </row>
    <row r="31" spans="1:9" x14ac:dyDescent="0.4">
      <c r="A31" s="1"/>
      <c r="B31" s="17" t="s">
        <v>56</v>
      </c>
      <c r="C31" s="18">
        <v>10000</v>
      </c>
      <c r="D31" s="18"/>
      <c r="E31" s="18">
        <f t="shared" si="0"/>
        <v>10000</v>
      </c>
      <c r="F31" s="17"/>
      <c r="G31" s="18"/>
      <c r="H31" s="18"/>
      <c r="I31" s="18"/>
    </row>
    <row r="32" spans="1:9" x14ac:dyDescent="0.4">
      <c r="A32" s="1"/>
      <c r="B32" s="17" t="s">
        <v>57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58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59</v>
      </c>
      <c r="C34" s="14">
        <f>+C35 +C40</f>
        <v>27853491</v>
      </c>
      <c r="D34" s="14">
        <f>+D35 +D40</f>
        <v>16683090</v>
      </c>
      <c r="E34" s="14">
        <f t="shared" si="0"/>
        <v>11170401</v>
      </c>
      <c r="F34" s="13" t="s">
        <v>60</v>
      </c>
      <c r="G34" s="14">
        <f>+G35+G36+G37+G38+G39+G40+G41+G42+G43+G44+G45</f>
        <v>5201073</v>
      </c>
      <c r="H34" s="14">
        <f>+H35+H36+H37+H38+H39+H40+H41+H42+H43+H44+H45</f>
        <v>4606445</v>
      </c>
      <c r="I34" s="14">
        <f t="shared" ref="I34:I46" si="2">G34-H34</f>
        <v>594628</v>
      </c>
    </row>
    <row r="35" spans="1:9" x14ac:dyDescent="0.4">
      <c r="A35" s="1"/>
      <c r="B35" s="13" t="s">
        <v>61</v>
      </c>
      <c r="C35" s="14">
        <f>+C36+C37+C38+C39</f>
        <v>4850707</v>
      </c>
      <c r="D35" s="14">
        <f>+D36+D37+D38+D39</f>
        <v>5034882</v>
      </c>
      <c r="E35" s="14">
        <f t="shared" si="0"/>
        <v>-184175</v>
      </c>
      <c r="F35" s="15" t="s">
        <v>62</v>
      </c>
      <c r="G35" s="16"/>
      <c r="H35" s="16"/>
      <c r="I35" s="16">
        <f t="shared" si="2"/>
        <v>0</v>
      </c>
    </row>
    <row r="36" spans="1:9" x14ac:dyDescent="0.4">
      <c r="A36" s="1"/>
      <c r="B36" s="15" t="s">
        <v>63</v>
      </c>
      <c r="C36" s="16">
        <v>3917640</v>
      </c>
      <c r="D36" s="16">
        <v>3917640</v>
      </c>
      <c r="E36" s="16">
        <f t="shared" si="0"/>
        <v>0</v>
      </c>
      <c r="F36" s="17" t="s">
        <v>64</v>
      </c>
      <c r="G36" s="18"/>
      <c r="H36" s="18"/>
      <c r="I36" s="18">
        <f t="shared" si="2"/>
        <v>0</v>
      </c>
    </row>
    <row r="37" spans="1:9" x14ac:dyDescent="0.4">
      <c r="A37" s="1"/>
      <c r="B37" s="17" t="s">
        <v>65</v>
      </c>
      <c r="C37" s="18">
        <v>933067</v>
      </c>
      <c r="D37" s="18">
        <v>1117242</v>
      </c>
      <c r="E37" s="18">
        <f t="shared" si="0"/>
        <v>-184175</v>
      </c>
      <c r="F37" s="17" t="s">
        <v>66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67</v>
      </c>
      <c r="C38" s="18"/>
      <c r="D38" s="18"/>
      <c r="E38" s="18">
        <f t="shared" si="0"/>
        <v>0</v>
      </c>
      <c r="F38" s="17" t="s">
        <v>68</v>
      </c>
      <c r="G38" s="18"/>
      <c r="H38" s="18"/>
      <c r="I38" s="18">
        <f t="shared" si="2"/>
        <v>0</v>
      </c>
    </row>
    <row r="39" spans="1:9" x14ac:dyDescent="0.4">
      <c r="A39" s="1"/>
      <c r="B39" s="19" t="s">
        <v>69</v>
      </c>
      <c r="C39" s="20"/>
      <c r="D39" s="20"/>
      <c r="E39" s="20">
        <f t="shared" si="0"/>
        <v>0</v>
      </c>
      <c r="F39" s="17" t="s">
        <v>70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71</v>
      </c>
      <c r="C40" s="14">
        <f>+C41+C42+C43+C44+C45+C46+C47+C48+C49+C50+C51+C52+C53+C54+C55+C56+C57+C58+C59+C60+C61+C62+C63</f>
        <v>23002784</v>
      </c>
      <c r="D40" s="14">
        <f>+D41+D42+D43+D44+D45+D46+D47+D48+D49+D50+D51+D52+D53+D54+D55+D56+D57+D58+D59+D60+D61+D62+D63</f>
        <v>11648208</v>
      </c>
      <c r="E40" s="14">
        <f t="shared" si="0"/>
        <v>11354576</v>
      </c>
      <c r="F40" s="17" t="s">
        <v>72</v>
      </c>
      <c r="G40" s="18"/>
      <c r="H40" s="18"/>
      <c r="I40" s="18">
        <f t="shared" si="2"/>
        <v>0</v>
      </c>
    </row>
    <row r="41" spans="1:9" x14ac:dyDescent="0.4">
      <c r="A41" s="1"/>
      <c r="B41" s="15" t="s">
        <v>63</v>
      </c>
      <c r="C41" s="16"/>
      <c r="D41" s="16"/>
      <c r="E41" s="16">
        <f t="shared" si="0"/>
        <v>0</v>
      </c>
      <c r="F41" s="17" t="s">
        <v>73</v>
      </c>
      <c r="G41" s="18"/>
      <c r="H41" s="18"/>
      <c r="I41" s="18">
        <f t="shared" si="2"/>
        <v>0</v>
      </c>
    </row>
    <row r="42" spans="1:9" x14ac:dyDescent="0.4">
      <c r="A42" s="1"/>
      <c r="B42" s="17" t="s">
        <v>65</v>
      </c>
      <c r="C42" s="18">
        <v>11125166</v>
      </c>
      <c r="D42" s="18"/>
      <c r="E42" s="18">
        <f t="shared" si="0"/>
        <v>11125166</v>
      </c>
      <c r="F42" s="17" t="s">
        <v>74</v>
      </c>
      <c r="G42" s="18">
        <v>5201073</v>
      </c>
      <c r="H42" s="18">
        <v>4606445</v>
      </c>
      <c r="I42" s="18">
        <f t="shared" si="2"/>
        <v>594628</v>
      </c>
    </row>
    <row r="43" spans="1:9" x14ac:dyDescent="0.4">
      <c r="A43" s="1"/>
      <c r="B43" s="17" t="s">
        <v>75</v>
      </c>
      <c r="C43" s="18">
        <v>3732540</v>
      </c>
      <c r="D43" s="18"/>
      <c r="E43" s="18">
        <f t="shared" si="0"/>
        <v>3732540</v>
      </c>
      <c r="F43" s="17" t="s">
        <v>76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77</v>
      </c>
      <c r="C44" s="18">
        <v>9809</v>
      </c>
      <c r="D44" s="18">
        <v>9809</v>
      </c>
      <c r="E44" s="18">
        <f t="shared" si="0"/>
        <v>0</v>
      </c>
      <c r="F44" s="17" t="s">
        <v>78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79</v>
      </c>
      <c r="C45" s="18">
        <v>960945</v>
      </c>
      <c r="D45" s="18">
        <v>1098358</v>
      </c>
      <c r="E45" s="18">
        <f t="shared" si="0"/>
        <v>-137413</v>
      </c>
      <c r="F45" s="17" t="s">
        <v>80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81</v>
      </c>
      <c r="C46" s="18">
        <v>713657</v>
      </c>
      <c r="D46" s="18">
        <v>22011</v>
      </c>
      <c r="E46" s="18">
        <f t="shared" si="0"/>
        <v>691646</v>
      </c>
      <c r="F46" s="13" t="s">
        <v>82</v>
      </c>
      <c r="G46" s="14">
        <f>+G7 +G34</f>
        <v>11757869</v>
      </c>
      <c r="H46" s="14">
        <f>+H7 +H34</f>
        <v>9275717</v>
      </c>
      <c r="I46" s="14">
        <f t="shared" si="2"/>
        <v>2482152</v>
      </c>
    </row>
    <row r="47" spans="1:9" x14ac:dyDescent="0.4">
      <c r="A47" s="1"/>
      <c r="B47" s="17" t="s">
        <v>83</v>
      </c>
      <c r="C47" s="18">
        <v>1259594</v>
      </c>
      <c r="D47" s="18">
        <v>411585</v>
      </c>
      <c r="E47" s="18">
        <f t="shared" si="0"/>
        <v>848009</v>
      </c>
      <c r="F47" s="21" t="s">
        <v>84</v>
      </c>
      <c r="G47" s="22"/>
      <c r="H47" s="22"/>
      <c r="I47" s="23"/>
    </row>
    <row r="48" spans="1:9" x14ac:dyDescent="0.4">
      <c r="A48" s="1"/>
      <c r="B48" s="17" t="s">
        <v>85</v>
      </c>
      <c r="C48" s="18"/>
      <c r="D48" s="18"/>
      <c r="E48" s="18">
        <f t="shared" si="0"/>
        <v>0</v>
      </c>
      <c r="F48" s="15" t="s">
        <v>86</v>
      </c>
      <c r="G48" s="16">
        <v>5921489</v>
      </c>
      <c r="H48" s="16">
        <v>5921489</v>
      </c>
      <c r="I48" s="16">
        <f t="shared" ref="I48:I53" si="3">G48-H48</f>
        <v>0</v>
      </c>
    </row>
    <row r="49" spans="1:9" x14ac:dyDescent="0.4">
      <c r="A49" s="1"/>
      <c r="B49" s="17" t="s">
        <v>87</v>
      </c>
      <c r="C49" s="18"/>
      <c r="D49" s="18"/>
      <c r="E49" s="18">
        <f t="shared" si="0"/>
        <v>0</v>
      </c>
      <c r="F49" s="17" t="s">
        <v>88</v>
      </c>
      <c r="G49" s="18"/>
      <c r="H49" s="18"/>
      <c r="I49" s="18">
        <f t="shared" si="3"/>
        <v>0</v>
      </c>
    </row>
    <row r="50" spans="1:9" x14ac:dyDescent="0.4">
      <c r="A50" s="1"/>
      <c r="B50" s="17" t="s">
        <v>89</v>
      </c>
      <c r="C50" s="18"/>
      <c r="D50" s="18"/>
      <c r="E50" s="18">
        <f t="shared" si="0"/>
        <v>0</v>
      </c>
      <c r="F50" s="17" t="s">
        <v>90</v>
      </c>
      <c r="G50" s="18">
        <f>+G51</f>
        <v>0</v>
      </c>
      <c r="H50" s="18">
        <f>+H51</f>
        <v>5500000</v>
      </c>
      <c r="I50" s="18">
        <f t="shared" si="3"/>
        <v>-5500000</v>
      </c>
    </row>
    <row r="51" spans="1:9" x14ac:dyDescent="0.4">
      <c r="A51" s="1"/>
      <c r="B51" s="17" t="s">
        <v>91</v>
      </c>
      <c r="C51" s="18"/>
      <c r="D51" s="18"/>
      <c r="E51" s="18">
        <f t="shared" si="0"/>
        <v>0</v>
      </c>
      <c r="F51" s="17" t="s">
        <v>92</v>
      </c>
      <c r="G51" s="18"/>
      <c r="H51" s="18">
        <v>5500000</v>
      </c>
      <c r="I51" s="18">
        <f t="shared" si="3"/>
        <v>-5500000</v>
      </c>
    </row>
    <row r="52" spans="1:9" x14ac:dyDescent="0.4">
      <c r="A52" s="1"/>
      <c r="B52" s="17" t="s">
        <v>93</v>
      </c>
      <c r="C52" s="18"/>
      <c r="D52" s="18"/>
      <c r="E52" s="18">
        <f t="shared" si="0"/>
        <v>0</v>
      </c>
      <c r="F52" s="17" t="s">
        <v>94</v>
      </c>
      <c r="G52" s="18">
        <v>26525226</v>
      </c>
      <c r="H52" s="18">
        <v>13432422</v>
      </c>
      <c r="I52" s="18">
        <f t="shared" si="3"/>
        <v>13092804</v>
      </c>
    </row>
    <row r="53" spans="1:9" x14ac:dyDescent="0.4">
      <c r="A53" s="1"/>
      <c r="B53" s="17" t="s">
        <v>69</v>
      </c>
      <c r="C53" s="18"/>
      <c r="D53" s="18"/>
      <c r="E53" s="18">
        <f t="shared" si="0"/>
        <v>0</v>
      </c>
      <c r="F53" s="17" t="s">
        <v>95</v>
      </c>
      <c r="G53" s="18">
        <v>8187432</v>
      </c>
      <c r="H53" s="18">
        <v>4994777</v>
      </c>
      <c r="I53" s="18">
        <f t="shared" si="3"/>
        <v>3192655</v>
      </c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/>
      <c r="D56" s="18"/>
      <c r="E56" s="18">
        <f t="shared" si="0"/>
        <v>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>
        <v>5201073</v>
      </c>
      <c r="D57" s="18">
        <v>4606445</v>
      </c>
      <c r="E57" s="18">
        <f t="shared" si="0"/>
        <v>594628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>
        <v>5500000</v>
      </c>
      <c r="E60" s="18">
        <f t="shared" si="0"/>
        <v>-5500000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17"/>
      <c r="G61" s="18"/>
      <c r="H61" s="18"/>
      <c r="I61" s="18"/>
    </row>
    <row r="62" spans="1:9" x14ac:dyDescent="0.4">
      <c r="A62" s="1"/>
      <c r="B62" s="17" t="s">
        <v>104</v>
      </c>
      <c r="C62" s="18"/>
      <c r="D62" s="18"/>
      <c r="E62" s="18">
        <f t="shared" si="0"/>
        <v>0</v>
      </c>
      <c r="F62" s="19"/>
      <c r="G62" s="20"/>
      <c r="H62" s="20"/>
      <c r="I62" s="20"/>
    </row>
    <row r="63" spans="1:9" x14ac:dyDescent="0.4">
      <c r="A63" s="1"/>
      <c r="B63" s="17" t="s">
        <v>105</v>
      </c>
      <c r="C63" s="18"/>
      <c r="D63" s="18"/>
      <c r="E63" s="18">
        <f t="shared" si="0"/>
        <v>0</v>
      </c>
      <c r="F63" s="13" t="s">
        <v>106</v>
      </c>
      <c r="G63" s="14">
        <f>+G48 +G49 +G50 +G52</f>
        <v>32446715</v>
      </c>
      <c r="H63" s="14">
        <f>+H48 +H49 +H50 +H52</f>
        <v>24853911</v>
      </c>
      <c r="I63" s="14">
        <f t="shared" ref="I63:I64" si="4">G63-H63</f>
        <v>7592804</v>
      </c>
    </row>
    <row r="64" spans="1:9" x14ac:dyDescent="0.4">
      <c r="A64" s="1"/>
      <c r="B64" s="13" t="s">
        <v>107</v>
      </c>
      <c r="C64" s="14">
        <f>+C7 +C34</f>
        <v>44204584</v>
      </c>
      <c r="D64" s="14">
        <f>+D7 +D34</f>
        <v>34129628</v>
      </c>
      <c r="E64" s="14">
        <f t="shared" si="0"/>
        <v>10074956</v>
      </c>
      <c r="F64" s="24" t="s">
        <v>108</v>
      </c>
      <c r="G64" s="25">
        <f>+G46 +G63</f>
        <v>44204584</v>
      </c>
      <c r="H64" s="25">
        <f>+H46 +H63</f>
        <v>34129628</v>
      </c>
      <c r="I64" s="25">
        <f t="shared" si="4"/>
        <v>10074956</v>
      </c>
    </row>
    <row r="65" spans="1:9" x14ac:dyDescent="0.4">
      <c r="A65" s="1"/>
      <c r="B65" s="1" t="s">
        <v>109</v>
      </c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 t="s">
        <v>110</v>
      </c>
      <c r="C66" s="1"/>
      <c r="D66" s="1"/>
      <c r="E66" s="1"/>
      <c r="F66" s="1"/>
      <c r="G66" s="1"/>
      <c r="H66" s="1"/>
      <c r="I66" s="1"/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113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112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+C8+C9+C10+C11+C12+C13+C14+C15+C16+C17+C18+C19+C20+C21+C22+C23+C24+C25+C26+C27+C28+C29+C30+C31+C32+C33</f>
        <v>2433015</v>
      </c>
      <c r="D7" s="14">
        <f>+D8+D9+D10+D11+D12+D13+D14+D15+D16+D17+D18+D19+D20+D21+D22+D23+D24+D25+D26+D27+D28+D29+D30+D31+D32+D33</f>
        <v>366548</v>
      </c>
      <c r="E7" s="14">
        <f>C7-D7</f>
        <v>2066467</v>
      </c>
      <c r="F7" s="13" t="s">
        <v>10</v>
      </c>
      <c r="G7" s="14">
        <f>+G8+G9+G10+G11+G12+G13+G14+G15+G16+G17+G18+G19+G20+G21+G22+G23+G24+G25+G26+G27+G28+G29</f>
        <v>2307757</v>
      </c>
      <c r="H7" s="14">
        <f>+H8+H9+H10+H11+H12+H13+H14+H15+H16+H17+H18+H19+H20+H21+H22+H23+H24+H25+H26+H27+H28+H29</f>
        <v>182950</v>
      </c>
      <c r="I7" s="14">
        <f>G7-H7</f>
        <v>2124807</v>
      </c>
    </row>
    <row r="8" spans="1:9" x14ac:dyDescent="0.4">
      <c r="A8" s="1"/>
      <c r="B8" s="15" t="s">
        <v>11</v>
      </c>
      <c r="C8" s="16">
        <v>2082557</v>
      </c>
      <c r="D8" s="16"/>
      <c r="E8" s="16">
        <f t="shared" ref="E8:E64" si="0">C8-D8</f>
        <v>2082557</v>
      </c>
      <c r="F8" s="15" t="s">
        <v>12</v>
      </c>
      <c r="G8" s="16"/>
      <c r="H8" s="16"/>
      <c r="I8" s="16">
        <f t="shared" ref="I8:I29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182950</v>
      </c>
      <c r="H9" s="18">
        <v>182950</v>
      </c>
      <c r="I9" s="18">
        <f t="shared" si="1"/>
        <v>0</v>
      </c>
    </row>
    <row r="10" spans="1:9" x14ac:dyDescent="0.4">
      <c r="A10" s="1"/>
      <c r="B10" s="17" t="s">
        <v>15</v>
      </c>
      <c r="C10" s="18">
        <v>350458</v>
      </c>
      <c r="D10" s="18">
        <v>366548</v>
      </c>
      <c r="E10" s="18">
        <f t="shared" si="0"/>
        <v>-16090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/>
      <c r="D22" s="18"/>
      <c r="E22" s="18">
        <f t="shared" si="0"/>
        <v>0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>
        <v>2124807</v>
      </c>
      <c r="H26" s="18"/>
      <c r="I26" s="18">
        <f t="shared" si="1"/>
        <v>2124807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/>
      <c r="H28" s="18"/>
      <c r="I28" s="18">
        <f t="shared" si="1"/>
        <v>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/>
      <c r="G30" s="18"/>
      <c r="H30" s="18"/>
      <c r="I30" s="18"/>
    </row>
    <row r="31" spans="1:9" x14ac:dyDescent="0.4">
      <c r="A31" s="1"/>
      <c r="B31" s="17" t="s">
        <v>56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57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58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59</v>
      </c>
      <c r="C34" s="14">
        <f>+C35 +C40</f>
        <v>616275</v>
      </c>
      <c r="D34" s="14">
        <f>+D35 +D40</f>
        <v>859815</v>
      </c>
      <c r="E34" s="14">
        <f t="shared" si="0"/>
        <v>-243540</v>
      </c>
      <c r="F34" s="13" t="s">
        <v>60</v>
      </c>
      <c r="G34" s="14">
        <f>+G35+G36+G37+G38+G39+G40+G41+G42+G43+G44+G45</f>
        <v>0</v>
      </c>
      <c r="H34" s="14">
        <f>+H35+H36+H37+H38+H39+H40+H41+H42+H43+H44+H45</f>
        <v>0</v>
      </c>
      <c r="I34" s="14">
        <f t="shared" ref="I34:I46" si="2">G34-H34</f>
        <v>0</v>
      </c>
    </row>
    <row r="35" spans="1:9" x14ac:dyDescent="0.4">
      <c r="A35" s="1"/>
      <c r="B35" s="13" t="s">
        <v>61</v>
      </c>
      <c r="C35" s="14">
        <f>+C36+C37+C38+C39</f>
        <v>0</v>
      </c>
      <c r="D35" s="14">
        <f>+D36+D37+D38+D39</f>
        <v>0</v>
      </c>
      <c r="E35" s="14">
        <f t="shared" si="0"/>
        <v>0</v>
      </c>
      <c r="F35" s="15" t="s">
        <v>62</v>
      </c>
      <c r="G35" s="16"/>
      <c r="H35" s="16"/>
      <c r="I35" s="16">
        <f t="shared" si="2"/>
        <v>0</v>
      </c>
    </row>
    <row r="36" spans="1:9" x14ac:dyDescent="0.4">
      <c r="A36" s="1"/>
      <c r="B36" s="15" t="s">
        <v>63</v>
      </c>
      <c r="C36" s="16"/>
      <c r="D36" s="16"/>
      <c r="E36" s="16">
        <f t="shared" si="0"/>
        <v>0</v>
      </c>
      <c r="F36" s="17" t="s">
        <v>64</v>
      </c>
      <c r="G36" s="18"/>
      <c r="H36" s="18"/>
      <c r="I36" s="18">
        <f t="shared" si="2"/>
        <v>0</v>
      </c>
    </row>
    <row r="37" spans="1:9" x14ac:dyDescent="0.4">
      <c r="A37" s="1"/>
      <c r="B37" s="17" t="s">
        <v>65</v>
      </c>
      <c r="C37" s="18"/>
      <c r="D37" s="18"/>
      <c r="E37" s="18">
        <f t="shared" si="0"/>
        <v>0</v>
      </c>
      <c r="F37" s="17" t="s">
        <v>66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67</v>
      </c>
      <c r="C38" s="18"/>
      <c r="D38" s="18"/>
      <c r="E38" s="18">
        <f t="shared" si="0"/>
        <v>0</v>
      </c>
      <c r="F38" s="17" t="s">
        <v>68</v>
      </c>
      <c r="G38" s="18"/>
      <c r="H38" s="18"/>
      <c r="I38" s="18">
        <f t="shared" si="2"/>
        <v>0</v>
      </c>
    </row>
    <row r="39" spans="1:9" x14ac:dyDescent="0.4">
      <c r="A39" s="1"/>
      <c r="B39" s="19" t="s">
        <v>69</v>
      </c>
      <c r="C39" s="20"/>
      <c r="D39" s="20"/>
      <c r="E39" s="20">
        <f t="shared" si="0"/>
        <v>0</v>
      </c>
      <c r="F39" s="17" t="s">
        <v>70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71</v>
      </c>
      <c r="C40" s="14">
        <f>+C41+C42+C43+C44+C45+C46+C47+C48+C49+C50+C51+C52+C53+C54+C55+C56+C57+C58+C59+C60+C61+C62+C63</f>
        <v>616275</v>
      </c>
      <c r="D40" s="14">
        <f>+D41+D42+D43+D44+D45+D46+D47+D48+D49+D50+D51+D52+D53+D54+D55+D56+D57+D58+D59+D60+D61+D62+D63</f>
        <v>859815</v>
      </c>
      <c r="E40" s="14">
        <f t="shared" si="0"/>
        <v>-243540</v>
      </c>
      <c r="F40" s="17" t="s">
        <v>72</v>
      </c>
      <c r="G40" s="18"/>
      <c r="H40" s="18"/>
      <c r="I40" s="18">
        <f t="shared" si="2"/>
        <v>0</v>
      </c>
    </row>
    <row r="41" spans="1:9" x14ac:dyDescent="0.4">
      <c r="A41" s="1"/>
      <c r="B41" s="15" t="s">
        <v>63</v>
      </c>
      <c r="C41" s="16"/>
      <c r="D41" s="16"/>
      <c r="E41" s="16">
        <f t="shared" si="0"/>
        <v>0</v>
      </c>
      <c r="F41" s="17" t="s">
        <v>73</v>
      </c>
      <c r="G41" s="18"/>
      <c r="H41" s="18"/>
      <c r="I41" s="18">
        <f t="shared" si="2"/>
        <v>0</v>
      </c>
    </row>
    <row r="42" spans="1:9" x14ac:dyDescent="0.4">
      <c r="A42" s="1"/>
      <c r="B42" s="17" t="s">
        <v>65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81</v>
      </c>
      <c r="C46" s="18"/>
      <c r="D46" s="18"/>
      <c r="E46" s="18">
        <f t="shared" si="0"/>
        <v>0</v>
      </c>
      <c r="F46" s="13" t="s">
        <v>82</v>
      </c>
      <c r="G46" s="14">
        <f>+G7 +G34</f>
        <v>2307757</v>
      </c>
      <c r="H46" s="14">
        <f>+H7 +H34</f>
        <v>182950</v>
      </c>
      <c r="I46" s="14">
        <f t="shared" si="2"/>
        <v>2124807</v>
      </c>
    </row>
    <row r="47" spans="1:9" x14ac:dyDescent="0.4">
      <c r="A47" s="1"/>
      <c r="B47" s="17" t="s">
        <v>83</v>
      </c>
      <c r="C47" s="18">
        <v>81675</v>
      </c>
      <c r="D47" s="18">
        <v>147015</v>
      </c>
      <c r="E47" s="18">
        <f t="shared" si="0"/>
        <v>-65340</v>
      </c>
      <c r="F47" s="21" t="s">
        <v>84</v>
      </c>
      <c r="G47" s="22"/>
      <c r="H47" s="22"/>
      <c r="I47" s="23"/>
    </row>
    <row r="48" spans="1:9" x14ac:dyDescent="0.4">
      <c r="A48" s="1"/>
      <c r="B48" s="17" t="s">
        <v>85</v>
      </c>
      <c r="C48" s="18"/>
      <c r="D48" s="18"/>
      <c r="E48" s="18">
        <f t="shared" si="0"/>
        <v>0</v>
      </c>
      <c r="F48" s="15" t="s">
        <v>86</v>
      </c>
      <c r="G48" s="16"/>
      <c r="H48" s="16"/>
      <c r="I48" s="16">
        <f t="shared" ref="I48:I53" si="3">G48-H48</f>
        <v>0</v>
      </c>
    </row>
    <row r="49" spans="1:9" x14ac:dyDescent="0.4">
      <c r="A49" s="1"/>
      <c r="B49" s="17" t="s">
        <v>87</v>
      </c>
      <c r="C49" s="18"/>
      <c r="D49" s="18"/>
      <c r="E49" s="18">
        <f t="shared" si="0"/>
        <v>0</v>
      </c>
      <c r="F49" s="17" t="s">
        <v>88</v>
      </c>
      <c r="G49" s="18"/>
      <c r="H49" s="18"/>
      <c r="I49" s="18">
        <f t="shared" si="3"/>
        <v>0</v>
      </c>
    </row>
    <row r="50" spans="1:9" x14ac:dyDescent="0.4">
      <c r="A50" s="1"/>
      <c r="B50" s="17" t="s">
        <v>89</v>
      </c>
      <c r="C50" s="18"/>
      <c r="D50" s="18"/>
      <c r="E50" s="18">
        <f t="shared" si="0"/>
        <v>0</v>
      </c>
      <c r="F50" s="17" t="s">
        <v>90</v>
      </c>
      <c r="G50" s="18">
        <f>+G51</f>
        <v>0</v>
      </c>
      <c r="H50" s="18">
        <f>+H51</f>
        <v>0</v>
      </c>
      <c r="I50" s="18">
        <f t="shared" si="3"/>
        <v>0</v>
      </c>
    </row>
    <row r="51" spans="1:9" x14ac:dyDescent="0.4">
      <c r="A51" s="1"/>
      <c r="B51" s="17" t="s">
        <v>91</v>
      </c>
      <c r="C51" s="18">
        <v>534600</v>
      </c>
      <c r="D51" s="18">
        <v>712800</v>
      </c>
      <c r="E51" s="18">
        <f t="shared" si="0"/>
        <v>-178200</v>
      </c>
      <c r="F51" s="17" t="s">
        <v>92</v>
      </c>
      <c r="G51" s="18"/>
      <c r="H51" s="18"/>
      <c r="I51" s="18">
        <f t="shared" si="3"/>
        <v>0</v>
      </c>
    </row>
    <row r="52" spans="1:9" x14ac:dyDescent="0.4">
      <c r="A52" s="1"/>
      <c r="B52" s="17" t="s">
        <v>93</v>
      </c>
      <c r="C52" s="18"/>
      <c r="D52" s="18"/>
      <c r="E52" s="18">
        <f t="shared" si="0"/>
        <v>0</v>
      </c>
      <c r="F52" s="17" t="s">
        <v>94</v>
      </c>
      <c r="G52" s="18">
        <v>741533</v>
      </c>
      <c r="H52" s="18">
        <v>1043413</v>
      </c>
      <c r="I52" s="18">
        <f t="shared" si="3"/>
        <v>-301880</v>
      </c>
    </row>
    <row r="53" spans="1:9" x14ac:dyDescent="0.4">
      <c r="A53" s="1"/>
      <c r="B53" s="17" t="s">
        <v>69</v>
      </c>
      <c r="C53" s="18"/>
      <c r="D53" s="18"/>
      <c r="E53" s="18">
        <f t="shared" si="0"/>
        <v>0</v>
      </c>
      <c r="F53" s="17" t="s">
        <v>95</v>
      </c>
      <c r="G53" s="18">
        <v>-301880</v>
      </c>
      <c r="H53" s="18">
        <v>-212645</v>
      </c>
      <c r="I53" s="18">
        <f t="shared" si="3"/>
        <v>-89235</v>
      </c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/>
      <c r="D56" s="18"/>
      <c r="E56" s="18">
        <f t="shared" si="0"/>
        <v>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17"/>
      <c r="G61" s="18"/>
      <c r="H61" s="18"/>
      <c r="I61" s="18"/>
    </row>
    <row r="62" spans="1:9" x14ac:dyDescent="0.4">
      <c r="A62" s="1"/>
      <c r="B62" s="17" t="s">
        <v>104</v>
      </c>
      <c r="C62" s="18"/>
      <c r="D62" s="18"/>
      <c r="E62" s="18">
        <f t="shared" si="0"/>
        <v>0</v>
      </c>
      <c r="F62" s="19"/>
      <c r="G62" s="20"/>
      <c r="H62" s="20"/>
      <c r="I62" s="20"/>
    </row>
    <row r="63" spans="1:9" x14ac:dyDescent="0.4">
      <c r="A63" s="1"/>
      <c r="B63" s="17" t="s">
        <v>105</v>
      </c>
      <c r="C63" s="18"/>
      <c r="D63" s="18"/>
      <c r="E63" s="18">
        <f t="shared" si="0"/>
        <v>0</v>
      </c>
      <c r="F63" s="13" t="s">
        <v>106</v>
      </c>
      <c r="G63" s="14">
        <f>+G48 +G49 +G50 +G52</f>
        <v>741533</v>
      </c>
      <c r="H63" s="14">
        <f>+H48 +H49 +H50 +H52</f>
        <v>1043413</v>
      </c>
      <c r="I63" s="14">
        <f t="shared" ref="I63:I64" si="4">G63-H63</f>
        <v>-301880</v>
      </c>
    </row>
    <row r="64" spans="1:9" x14ac:dyDescent="0.4">
      <c r="A64" s="1"/>
      <c r="B64" s="13" t="s">
        <v>107</v>
      </c>
      <c r="C64" s="14">
        <f>+C7 +C34</f>
        <v>3049290</v>
      </c>
      <c r="D64" s="14">
        <f>+D7 +D34</f>
        <v>1226363</v>
      </c>
      <c r="E64" s="14">
        <f t="shared" si="0"/>
        <v>1822927</v>
      </c>
      <c r="F64" s="24" t="s">
        <v>108</v>
      </c>
      <c r="G64" s="25">
        <f>+G46 +G63</f>
        <v>3049290</v>
      </c>
      <c r="H64" s="25">
        <f>+H46 +H63</f>
        <v>1226363</v>
      </c>
      <c r="I64" s="25">
        <f t="shared" si="4"/>
        <v>1822927</v>
      </c>
    </row>
    <row r="65" spans="1:9" x14ac:dyDescent="0.4">
      <c r="A65" s="1"/>
      <c r="B65" s="1" t="s">
        <v>109</v>
      </c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 t="s">
        <v>110</v>
      </c>
      <c r="C66" s="1"/>
      <c r="D66" s="1"/>
      <c r="E66" s="1"/>
      <c r="F66" s="1"/>
      <c r="G66" s="1"/>
      <c r="H66" s="1"/>
      <c r="I66" s="1"/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福島区分</vt:lpstr>
      <vt:lpstr>会津区分</vt:lpstr>
      <vt:lpstr>居宅区分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2017-06-14T08:13:31Z</dcterms:created>
  <dcterms:modified xsi:type="dcterms:W3CDTF">2017-06-14T08:13:31Z</dcterms:modified>
</cp:coreProperties>
</file>