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たぶんミスしている。平成28年度　社会福祉法人福島更生義肢製作所　財務諸表等開示システム　提出用フォルダ\"/>
    </mc:Choice>
  </mc:AlternateContent>
  <bookViews>
    <workbookView xWindow="0" yWindow="0" windowWidth="28800" windowHeight="12120" activeTab="2"/>
  </bookViews>
  <sheets>
    <sheet name="福島区分" sheetId="1" r:id="rId1"/>
    <sheet name="会津区分" sheetId="2" r:id="rId2"/>
    <sheet name="居宅区分" sheetId="3" r:id="rId3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3" i="3" l="1"/>
  <c r="G150" i="3"/>
  <c r="G147" i="3"/>
  <c r="F146" i="3"/>
  <c r="F148" i="3" s="1"/>
  <c r="E146" i="3"/>
  <c r="E148" i="3" s="1"/>
  <c r="G148" i="3" s="1"/>
  <c r="G145" i="3"/>
  <c r="G144" i="3"/>
  <c r="G143" i="3"/>
  <c r="G142" i="3"/>
  <c r="G141" i="3"/>
  <c r="G140" i="3"/>
  <c r="G139" i="3"/>
  <c r="G138" i="3"/>
  <c r="G137" i="3"/>
  <c r="F137" i="3"/>
  <c r="E137" i="3"/>
  <c r="G136" i="3"/>
  <c r="G135" i="3"/>
  <c r="G134" i="3"/>
  <c r="G132" i="3"/>
  <c r="F131" i="3"/>
  <c r="E131" i="3"/>
  <c r="G131" i="3" s="1"/>
  <c r="G130" i="3"/>
  <c r="G129" i="3"/>
  <c r="G128" i="3"/>
  <c r="G127" i="3"/>
  <c r="G126" i="3"/>
  <c r="G125" i="3"/>
  <c r="G124" i="3"/>
  <c r="G123" i="3"/>
  <c r="G122" i="3"/>
  <c r="F121" i="3"/>
  <c r="F133" i="3" s="1"/>
  <c r="F149" i="3" s="1"/>
  <c r="E121" i="3"/>
  <c r="G121" i="3" s="1"/>
  <c r="G120" i="3"/>
  <c r="G119" i="3"/>
  <c r="G118" i="3"/>
  <c r="G117" i="3"/>
  <c r="E115" i="3"/>
  <c r="G114" i="3"/>
  <c r="G113" i="3"/>
  <c r="G112" i="3"/>
  <c r="G111" i="3"/>
  <c r="G110" i="3"/>
  <c r="G109" i="3"/>
  <c r="G108" i="3"/>
  <c r="G107" i="3"/>
  <c r="F106" i="3"/>
  <c r="G106" i="3" s="1"/>
  <c r="E106" i="3"/>
  <c r="G105" i="3"/>
  <c r="G103" i="3"/>
  <c r="G102" i="3"/>
  <c r="G101" i="3"/>
  <c r="F100" i="3"/>
  <c r="E100" i="3"/>
  <c r="G100" i="3" s="1"/>
  <c r="G99" i="3"/>
  <c r="G98" i="3"/>
  <c r="G97" i="3"/>
  <c r="F96" i="3"/>
  <c r="G96" i="3" s="1"/>
  <c r="E96" i="3"/>
  <c r="G95" i="3"/>
  <c r="G94" i="3"/>
  <c r="G93" i="3"/>
  <c r="F93" i="3"/>
  <c r="E93" i="3"/>
  <c r="E104" i="3" s="1"/>
  <c r="G90" i="3"/>
  <c r="G89" i="3"/>
  <c r="F88" i="3"/>
  <c r="G88" i="3" s="1"/>
  <c r="E88" i="3"/>
  <c r="G87" i="3"/>
  <c r="F86" i="3"/>
  <c r="G86" i="3" s="1"/>
  <c r="E86" i="3"/>
  <c r="G85" i="3"/>
  <c r="F84" i="3"/>
  <c r="G84" i="3" s="1"/>
  <c r="E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F59" i="3"/>
  <c r="E59" i="3"/>
  <c r="G59" i="3" s="1"/>
  <c r="G58" i="3"/>
  <c r="G57" i="3"/>
  <c r="F56" i="3"/>
  <c r="G56" i="3" s="1"/>
  <c r="E56" i="3"/>
  <c r="G55" i="3"/>
  <c r="G54" i="3"/>
  <c r="G53" i="3"/>
  <c r="G52" i="3"/>
  <c r="G51" i="3"/>
  <c r="G50" i="3"/>
  <c r="G49" i="3"/>
  <c r="F48" i="3"/>
  <c r="F91" i="3" s="1"/>
  <c r="E48" i="3"/>
  <c r="E91" i="3" s="1"/>
  <c r="G91" i="3" s="1"/>
  <c r="G46" i="3"/>
  <c r="G45" i="3"/>
  <c r="G44" i="3"/>
  <c r="F43" i="3"/>
  <c r="E43" i="3"/>
  <c r="G43" i="3" s="1"/>
  <c r="G42" i="3"/>
  <c r="G41" i="3"/>
  <c r="G40" i="3"/>
  <c r="G39" i="3"/>
  <c r="F39" i="3"/>
  <c r="E39" i="3"/>
  <c r="G38" i="3"/>
  <c r="G37" i="3"/>
  <c r="G36" i="3"/>
  <c r="G35" i="3"/>
  <c r="G34" i="3"/>
  <c r="G33" i="3"/>
  <c r="F32" i="3"/>
  <c r="E32" i="3"/>
  <c r="G32" i="3" s="1"/>
  <c r="G31" i="3"/>
  <c r="F30" i="3"/>
  <c r="E30" i="3"/>
  <c r="G30" i="3" s="1"/>
  <c r="G29" i="3"/>
  <c r="G28" i="3"/>
  <c r="G27" i="3"/>
  <c r="G26" i="3"/>
  <c r="G25" i="3"/>
  <c r="F24" i="3"/>
  <c r="E24" i="3"/>
  <c r="G24" i="3" s="1"/>
  <c r="G23" i="3"/>
  <c r="G22" i="3"/>
  <c r="F21" i="3"/>
  <c r="E21" i="3"/>
  <c r="G21" i="3" s="1"/>
  <c r="G20" i="3"/>
  <c r="G19" i="3"/>
  <c r="G18" i="3"/>
  <c r="G17" i="3"/>
  <c r="G16" i="3"/>
  <c r="G15" i="3"/>
  <c r="F14" i="3"/>
  <c r="G14" i="3" s="1"/>
  <c r="E14" i="3"/>
  <c r="G13" i="3"/>
  <c r="G12" i="3"/>
  <c r="G11" i="3"/>
  <c r="G10" i="3"/>
  <c r="G9" i="3"/>
  <c r="G8" i="3"/>
  <c r="G7" i="3"/>
  <c r="F7" i="3"/>
  <c r="E7" i="3"/>
  <c r="E6" i="3" s="1"/>
  <c r="F6" i="3"/>
  <c r="F47" i="3" s="1"/>
  <c r="F92" i="3" s="1"/>
  <c r="G153" i="2"/>
  <c r="G150" i="2"/>
  <c r="G147" i="2"/>
  <c r="F146" i="2"/>
  <c r="F148" i="2" s="1"/>
  <c r="E146" i="2"/>
  <c r="E148" i="2" s="1"/>
  <c r="G148" i="2" s="1"/>
  <c r="G145" i="2"/>
  <c r="G144" i="2"/>
  <c r="G143" i="2"/>
  <c r="G142" i="2"/>
  <c r="G141" i="2"/>
  <c r="G140" i="2"/>
  <c r="G139" i="2"/>
  <c r="G138" i="2"/>
  <c r="G137" i="2"/>
  <c r="F137" i="2"/>
  <c r="E137" i="2"/>
  <c r="G136" i="2"/>
  <c r="G135" i="2"/>
  <c r="G134" i="2"/>
  <c r="G132" i="2"/>
  <c r="F131" i="2"/>
  <c r="E131" i="2"/>
  <c r="G131" i="2" s="1"/>
  <c r="G130" i="2"/>
  <c r="G129" i="2"/>
  <c r="G128" i="2"/>
  <c r="G127" i="2"/>
  <c r="G126" i="2"/>
  <c r="G125" i="2"/>
  <c r="G124" i="2"/>
  <c r="G123" i="2"/>
  <c r="G122" i="2"/>
  <c r="F121" i="2"/>
  <c r="F133" i="2" s="1"/>
  <c r="F149" i="2" s="1"/>
  <c r="E121" i="2"/>
  <c r="G121" i="2" s="1"/>
  <c r="G120" i="2"/>
  <c r="G119" i="2"/>
  <c r="G118" i="2"/>
  <c r="G117" i="2"/>
  <c r="E115" i="2"/>
  <c r="G114" i="2"/>
  <c r="G113" i="2"/>
  <c r="G112" i="2"/>
  <c r="G111" i="2"/>
  <c r="G110" i="2"/>
  <c r="G109" i="2"/>
  <c r="G108" i="2"/>
  <c r="G107" i="2"/>
  <c r="F106" i="2"/>
  <c r="G106" i="2" s="1"/>
  <c r="E106" i="2"/>
  <c r="G105" i="2"/>
  <c r="G103" i="2"/>
  <c r="G102" i="2"/>
  <c r="G101" i="2"/>
  <c r="F100" i="2"/>
  <c r="E100" i="2"/>
  <c r="G100" i="2" s="1"/>
  <c r="G99" i="2"/>
  <c r="G98" i="2"/>
  <c r="G97" i="2"/>
  <c r="F96" i="2"/>
  <c r="G96" i="2" s="1"/>
  <c r="E96" i="2"/>
  <c r="G95" i="2"/>
  <c r="G94" i="2"/>
  <c r="G93" i="2"/>
  <c r="F93" i="2"/>
  <c r="E93" i="2"/>
  <c r="E104" i="2" s="1"/>
  <c r="G90" i="2"/>
  <c r="G89" i="2"/>
  <c r="F88" i="2"/>
  <c r="G88" i="2" s="1"/>
  <c r="E88" i="2"/>
  <c r="G87" i="2"/>
  <c r="F86" i="2"/>
  <c r="G86" i="2" s="1"/>
  <c r="E86" i="2"/>
  <c r="G85" i="2"/>
  <c r="F84" i="2"/>
  <c r="G84" i="2" s="1"/>
  <c r="E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F59" i="2"/>
  <c r="E59" i="2"/>
  <c r="G59" i="2" s="1"/>
  <c r="G58" i="2"/>
  <c r="G57" i="2"/>
  <c r="F56" i="2"/>
  <c r="G56" i="2" s="1"/>
  <c r="E56" i="2"/>
  <c r="G55" i="2"/>
  <c r="G54" i="2"/>
  <c r="G53" i="2"/>
  <c r="G52" i="2"/>
  <c r="G51" i="2"/>
  <c r="G50" i="2"/>
  <c r="G49" i="2"/>
  <c r="F48" i="2"/>
  <c r="F91" i="2" s="1"/>
  <c r="E48" i="2"/>
  <c r="E91" i="2" s="1"/>
  <c r="G91" i="2" s="1"/>
  <c r="G46" i="2"/>
  <c r="G45" i="2"/>
  <c r="G44" i="2"/>
  <c r="F43" i="2"/>
  <c r="E43" i="2"/>
  <c r="G43" i="2" s="1"/>
  <c r="G42" i="2"/>
  <c r="G41" i="2"/>
  <c r="G40" i="2"/>
  <c r="G39" i="2"/>
  <c r="F39" i="2"/>
  <c r="E39" i="2"/>
  <c r="G38" i="2"/>
  <c r="G37" i="2"/>
  <c r="G36" i="2"/>
  <c r="G35" i="2"/>
  <c r="G34" i="2"/>
  <c r="G33" i="2"/>
  <c r="F32" i="2"/>
  <c r="E32" i="2"/>
  <c r="G32" i="2" s="1"/>
  <c r="G31" i="2"/>
  <c r="F30" i="2"/>
  <c r="E30" i="2"/>
  <c r="G30" i="2" s="1"/>
  <c r="G29" i="2"/>
  <c r="G28" i="2"/>
  <c r="G27" i="2"/>
  <c r="G26" i="2"/>
  <c r="G25" i="2"/>
  <c r="F24" i="2"/>
  <c r="E24" i="2"/>
  <c r="G24" i="2" s="1"/>
  <c r="G23" i="2"/>
  <c r="G22" i="2"/>
  <c r="F21" i="2"/>
  <c r="E21" i="2"/>
  <c r="G21" i="2" s="1"/>
  <c r="G20" i="2"/>
  <c r="G19" i="2"/>
  <c r="G18" i="2"/>
  <c r="G17" i="2"/>
  <c r="G16" i="2"/>
  <c r="G15" i="2"/>
  <c r="F14" i="2"/>
  <c r="G14" i="2" s="1"/>
  <c r="E14" i="2"/>
  <c r="G13" i="2"/>
  <c r="G12" i="2"/>
  <c r="G11" i="2"/>
  <c r="G10" i="2"/>
  <c r="G9" i="2"/>
  <c r="G8" i="2"/>
  <c r="G7" i="2"/>
  <c r="F7" i="2"/>
  <c r="E7" i="2"/>
  <c r="E6" i="2" s="1"/>
  <c r="F6" i="2"/>
  <c r="F47" i="2" s="1"/>
  <c r="F92" i="2" s="1"/>
  <c r="G153" i="1"/>
  <c r="G150" i="1"/>
  <c r="G147" i="1"/>
  <c r="F146" i="1"/>
  <c r="F148" i="1" s="1"/>
  <c r="E146" i="1"/>
  <c r="E148" i="1" s="1"/>
  <c r="G148" i="1" s="1"/>
  <c r="G145" i="1"/>
  <c r="G144" i="1"/>
  <c r="G143" i="1"/>
  <c r="G142" i="1"/>
  <c r="G141" i="1"/>
  <c r="G140" i="1"/>
  <c r="G139" i="1"/>
  <c r="G138" i="1"/>
  <c r="G137" i="1"/>
  <c r="F137" i="1"/>
  <c r="E137" i="1"/>
  <c r="G136" i="1"/>
  <c r="G135" i="1"/>
  <c r="G134" i="1"/>
  <c r="G132" i="1"/>
  <c r="F131" i="1"/>
  <c r="E131" i="1"/>
  <c r="G131" i="1" s="1"/>
  <c r="G130" i="1"/>
  <c r="G129" i="1"/>
  <c r="G128" i="1"/>
  <c r="G127" i="1"/>
  <c r="G126" i="1"/>
  <c r="G125" i="1"/>
  <c r="G124" i="1"/>
  <c r="G123" i="1"/>
  <c r="G122" i="1"/>
  <c r="F121" i="1"/>
  <c r="F133" i="1" s="1"/>
  <c r="F149" i="1" s="1"/>
  <c r="E121" i="1"/>
  <c r="G121" i="1" s="1"/>
  <c r="G120" i="1"/>
  <c r="G119" i="1"/>
  <c r="G118" i="1"/>
  <c r="G117" i="1"/>
  <c r="E115" i="1"/>
  <c r="G114" i="1"/>
  <c r="G113" i="1"/>
  <c r="G112" i="1"/>
  <c r="G111" i="1"/>
  <c r="G110" i="1"/>
  <c r="G109" i="1"/>
  <c r="G108" i="1"/>
  <c r="G107" i="1"/>
  <c r="F106" i="1"/>
  <c r="G106" i="1" s="1"/>
  <c r="E106" i="1"/>
  <c r="G105" i="1"/>
  <c r="G103" i="1"/>
  <c r="G102" i="1"/>
  <c r="G101" i="1"/>
  <c r="F100" i="1"/>
  <c r="E100" i="1"/>
  <c r="G100" i="1" s="1"/>
  <c r="G99" i="1"/>
  <c r="G98" i="1"/>
  <c r="G97" i="1"/>
  <c r="F96" i="1"/>
  <c r="G96" i="1" s="1"/>
  <c r="E96" i="1"/>
  <c r="G95" i="1"/>
  <c r="G94" i="1"/>
  <c r="G93" i="1"/>
  <c r="F93" i="1"/>
  <c r="E93" i="1"/>
  <c r="E104" i="1" s="1"/>
  <c r="G90" i="1"/>
  <c r="G89" i="1"/>
  <c r="F88" i="1"/>
  <c r="G88" i="1" s="1"/>
  <c r="E88" i="1"/>
  <c r="G87" i="1"/>
  <c r="F86" i="1"/>
  <c r="G86" i="1" s="1"/>
  <c r="E86" i="1"/>
  <c r="G85" i="1"/>
  <c r="F84" i="1"/>
  <c r="G84" i="1" s="1"/>
  <c r="E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F59" i="1"/>
  <c r="E59" i="1"/>
  <c r="G59" i="1" s="1"/>
  <c r="G58" i="1"/>
  <c r="G57" i="1"/>
  <c r="F56" i="1"/>
  <c r="G56" i="1" s="1"/>
  <c r="E56" i="1"/>
  <c r="G55" i="1"/>
  <c r="G54" i="1"/>
  <c r="G53" i="1"/>
  <c r="G52" i="1"/>
  <c r="G51" i="1"/>
  <c r="G50" i="1"/>
  <c r="G49" i="1"/>
  <c r="F48" i="1"/>
  <c r="F91" i="1" s="1"/>
  <c r="E48" i="1"/>
  <c r="E91" i="1" s="1"/>
  <c r="G91" i="1" s="1"/>
  <c r="G46" i="1"/>
  <c r="G45" i="1"/>
  <c r="G44" i="1"/>
  <c r="F43" i="1"/>
  <c r="E43" i="1"/>
  <c r="G43" i="1" s="1"/>
  <c r="G42" i="1"/>
  <c r="G41" i="1"/>
  <c r="G40" i="1"/>
  <c r="G39" i="1"/>
  <c r="F39" i="1"/>
  <c r="E39" i="1"/>
  <c r="G38" i="1"/>
  <c r="G37" i="1"/>
  <c r="G36" i="1"/>
  <c r="G35" i="1"/>
  <c r="G34" i="1"/>
  <c r="G33" i="1"/>
  <c r="F32" i="1"/>
  <c r="E32" i="1"/>
  <c r="G32" i="1" s="1"/>
  <c r="G31" i="1"/>
  <c r="F30" i="1"/>
  <c r="E30" i="1"/>
  <c r="G30" i="1" s="1"/>
  <c r="G29" i="1"/>
  <c r="G28" i="1"/>
  <c r="G27" i="1"/>
  <c r="G26" i="1"/>
  <c r="G25" i="1"/>
  <c r="F24" i="1"/>
  <c r="E24" i="1"/>
  <c r="G24" i="1" s="1"/>
  <c r="G23" i="1"/>
  <c r="G22" i="1"/>
  <c r="F21" i="1"/>
  <c r="E21" i="1"/>
  <c r="G21" i="1" s="1"/>
  <c r="G20" i="1"/>
  <c r="G19" i="1"/>
  <c r="G18" i="1"/>
  <c r="G17" i="1"/>
  <c r="G16" i="1"/>
  <c r="G15" i="1"/>
  <c r="F14" i="1"/>
  <c r="G14" i="1" s="1"/>
  <c r="E14" i="1"/>
  <c r="G13" i="1"/>
  <c r="G12" i="1"/>
  <c r="G11" i="1"/>
  <c r="G10" i="1"/>
  <c r="G9" i="1"/>
  <c r="G8" i="1"/>
  <c r="G7" i="1"/>
  <c r="F7" i="1"/>
  <c r="E7" i="1"/>
  <c r="E6" i="1" s="1"/>
  <c r="F6" i="1"/>
  <c r="F47" i="1" s="1"/>
  <c r="F92" i="1" s="1"/>
  <c r="E116" i="1" l="1"/>
  <c r="G116" i="1" s="1"/>
  <c r="G104" i="1"/>
  <c r="E116" i="2"/>
  <c r="E116" i="3"/>
  <c r="E47" i="1"/>
  <c r="G6" i="1"/>
  <c r="E47" i="2"/>
  <c r="G6" i="2"/>
  <c r="E47" i="3"/>
  <c r="G6" i="3"/>
  <c r="G48" i="1"/>
  <c r="F115" i="1"/>
  <c r="G115" i="1" s="1"/>
  <c r="G146" i="1"/>
  <c r="G48" i="2"/>
  <c r="F115" i="2"/>
  <c r="G115" i="2" s="1"/>
  <c r="G146" i="2"/>
  <c r="G48" i="3"/>
  <c r="F115" i="3"/>
  <c r="G115" i="3" s="1"/>
  <c r="G146" i="3"/>
  <c r="F104" i="1"/>
  <c r="F116" i="1" s="1"/>
  <c r="F152" i="1" s="1"/>
  <c r="F154" i="1" s="1"/>
  <c r="E133" i="1"/>
  <c r="F104" i="2"/>
  <c r="F116" i="2" s="1"/>
  <c r="F152" i="2" s="1"/>
  <c r="F154" i="2" s="1"/>
  <c r="E133" i="2"/>
  <c r="F104" i="3"/>
  <c r="E133" i="3"/>
  <c r="G133" i="3" l="1"/>
  <c r="E149" i="3"/>
  <c r="G149" i="3" s="1"/>
  <c r="G133" i="1"/>
  <c r="E149" i="1"/>
  <c r="G149" i="1" s="1"/>
  <c r="G47" i="3"/>
  <c r="E92" i="3"/>
  <c r="G47" i="1"/>
  <c r="E92" i="1"/>
  <c r="G104" i="2"/>
  <c r="F116" i="3"/>
  <c r="F152" i="3" s="1"/>
  <c r="F154" i="3" s="1"/>
  <c r="G104" i="3"/>
  <c r="G116" i="2"/>
  <c r="G133" i="2"/>
  <c r="E149" i="2"/>
  <c r="G149" i="2" s="1"/>
  <c r="G47" i="2"/>
  <c r="E92" i="2"/>
  <c r="G92" i="3" l="1"/>
  <c r="E152" i="3"/>
  <c r="G116" i="3"/>
  <c r="G92" i="2"/>
  <c r="E152" i="2"/>
  <c r="G92" i="1"/>
  <c r="E152" i="1"/>
  <c r="G152" i="1" l="1"/>
  <c r="E154" i="1"/>
  <c r="G154" i="1" s="1"/>
  <c r="G152" i="3"/>
  <c r="E154" i="3"/>
  <c r="G154" i="3" s="1"/>
  <c r="G152" i="2"/>
  <c r="E154" i="2"/>
  <c r="G154" i="2" s="1"/>
</calcChain>
</file>

<file path=xl/sharedStrings.xml><?xml version="1.0" encoding="utf-8"?>
<sst xmlns="http://schemas.openxmlformats.org/spreadsheetml/2006/main" count="498" uniqueCount="154">
  <si>
    <t>第一号第四様式（第十七条第四項関係）</t>
    <rPh sb="0" eb="1">
      <t>ダイ</t>
    </rPh>
    <rPh sb="1" eb="2">
      <t>イチ</t>
    </rPh>
    <rPh sb="2" eb="3">
      <t>ゴウ</t>
    </rPh>
    <rPh sb="3" eb="4">
      <t>ダイ</t>
    </rPh>
    <rPh sb="4" eb="5">
      <t>ヨン</t>
    </rPh>
    <rPh sb="5" eb="7">
      <t>ヨウシキ</t>
    </rPh>
    <phoneticPr fontId="4"/>
  </si>
  <si>
    <t>福島区分  資金収支計算書</t>
    <phoneticPr fontId="4"/>
  </si>
  <si>
    <t>（自）平成28年4月1日  （至）平成29年3月31日</t>
    <phoneticPr fontId="4"/>
  </si>
  <si>
    <t>（単位：円）</t>
    <phoneticPr fontId="4"/>
  </si>
  <si>
    <t>勘定科目</t>
    <rPh sb="0" eb="2">
      <t>カンジョウ</t>
    </rPh>
    <rPh sb="2" eb="4">
      <t>カモク</t>
    </rPh>
    <phoneticPr fontId="4"/>
  </si>
  <si>
    <t>予算(A)</t>
    <rPh sb="0" eb="2">
      <t>ヨサン</t>
    </rPh>
    <phoneticPr fontId="4"/>
  </si>
  <si>
    <t>決算(B)</t>
    <rPh sb="0" eb="2">
      <t>ケッサン</t>
    </rPh>
    <phoneticPr fontId="4"/>
  </si>
  <si>
    <t>差異(A)-(B)</t>
    <rPh sb="0" eb="2">
      <t>サイ</t>
    </rPh>
    <phoneticPr fontId="4"/>
  </si>
  <si>
    <t>備考</t>
    <rPh sb="0" eb="2">
      <t>ビコウ</t>
    </rPh>
    <phoneticPr fontId="4"/>
  </si>
  <si>
    <t>事業活動による収支</t>
  </si>
  <si>
    <t>収入</t>
  </si>
  <si>
    <t>介護保険事業収入</t>
  </si>
  <si>
    <t>　居宅介護料収入</t>
  </si>
  <si>
    <t>　　介護報酬収入</t>
  </si>
  <si>
    <t>　　介護予防報酬収入</t>
  </si>
  <si>
    <t>　　介護負担金収入（公費）</t>
  </si>
  <si>
    <t>　　介護負担金収入（一般）</t>
  </si>
  <si>
    <t>　　介護予防負担金収入（公費）</t>
  </si>
  <si>
    <t>　　介護予防負担金収入（一般）</t>
  </si>
  <si>
    <t>　地域密着型介護料収入</t>
  </si>
  <si>
    <t>　居宅介護支援介護料収入</t>
  </si>
  <si>
    <t>　　居宅介護支援介護料収入</t>
  </si>
  <si>
    <t>　　介護予防支援介護料収入</t>
  </si>
  <si>
    <t>　その他の事業収入</t>
  </si>
  <si>
    <t>　　補助金事業収入</t>
  </si>
  <si>
    <t>　　市町村特別事業収入</t>
  </si>
  <si>
    <t>　　受託事業収入</t>
  </si>
  <si>
    <t>　　その他の事業収入</t>
  </si>
  <si>
    <t>　（保険等査定減）</t>
  </si>
  <si>
    <t>補装具製作事業収入</t>
  </si>
  <si>
    <t>　補装具製作事業収入</t>
  </si>
  <si>
    <t>借入金利息補助金収入</t>
  </si>
  <si>
    <t>経常経費寄附金収入</t>
  </si>
  <si>
    <t>受取利息配当金収入</t>
  </si>
  <si>
    <t>その他の収入</t>
  </si>
  <si>
    <t>　受入研修費収入</t>
  </si>
  <si>
    <t>　利用者等外給食費収入</t>
  </si>
  <si>
    <t>　雑収入</t>
  </si>
  <si>
    <t>流動資産評価益等による資金増加額</t>
  </si>
  <si>
    <t>　有価証券売却益</t>
  </si>
  <si>
    <t>　有価証券評価益</t>
  </si>
  <si>
    <t>　為替差益</t>
  </si>
  <si>
    <t>事業活動収入計（１）</t>
  </si>
  <si>
    <t>支出</t>
  </si>
  <si>
    <t>人件費支出</t>
  </si>
  <si>
    <t>　役員報酬支出</t>
  </si>
  <si>
    <t>　職員給料支出</t>
  </si>
  <si>
    <t>　職員賞与支出</t>
  </si>
  <si>
    <t>　非常勤職員給与支出</t>
  </si>
  <si>
    <t>　派遣職員費支出</t>
  </si>
  <si>
    <t>　退職給付支出</t>
  </si>
  <si>
    <t>　法定福利費支出</t>
  </si>
  <si>
    <t>事業費支出</t>
  </si>
  <si>
    <t>　材料費支出</t>
  </si>
  <si>
    <t>　雑支出</t>
  </si>
  <si>
    <t>事務費支出</t>
  </si>
  <si>
    <t>　福利厚生費支出</t>
  </si>
  <si>
    <t>　職員被服費支出</t>
  </si>
  <si>
    <t>　旅費交通費支出</t>
  </si>
  <si>
    <t>　研修研究費支出</t>
  </si>
  <si>
    <t>　事務消耗品費支出</t>
  </si>
  <si>
    <t>　印刷製本費支出</t>
  </si>
  <si>
    <t>　水道光熱費支出</t>
  </si>
  <si>
    <t>　燃料費支出</t>
  </si>
  <si>
    <t>　修繕費支出</t>
  </si>
  <si>
    <t>　通信運搬費支出</t>
  </si>
  <si>
    <t>　会議費支出</t>
  </si>
  <si>
    <t>　広報費支出</t>
  </si>
  <si>
    <t>　業務委託費支出</t>
  </si>
  <si>
    <t>　手数料支出</t>
  </si>
  <si>
    <t>　保険料支出</t>
  </si>
  <si>
    <t>　賃借料支出</t>
  </si>
  <si>
    <t>　土地・建物賃借料支出</t>
  </si>
  <si>
    <t>　租税公課支出</t>
  </si>
  <si>
    <t>　保守料支出</t>
  </si>
  <si>
    <t>　渉外費支出</t>
  </si>
  <si>
    <t>　諸会費支出</t>
  </si>
  <si>
    <t>　車輌費支出</t>
  </si>
  <si>
    <t>支払利息支出</t>
  </si>
  <si>
    <t>その他の支出</t>
  </si>
  <si>
    <t>流動資産評価損等による資金減少額</t>
  </si>
  <si>
    <t>　有価証券売却損</t>
  </si>
  <si>
    <t>　資産評価損</t>
  </si>
  <si>
    <t>　　有価証券評価損</t>
  </si>
  <si>
    <t>　徴収不能額</t>
  </si>
  <si>
    <t>事業活動支出計（２）</t>
  </si>
  <si>
    <t>事業活動資金収支差額（３）＝（１）－（２）</t>
  </si>
  <si>
    <t>施設整備等による収支</t>
  </si>
  <si>
    <t>施設整備等補助金収入</t>
  </si>
  <si>
    <t>　施設整備等補助金収入</t>
  </si>
  <si>
    <t>　設備資金借入金元金償還補助金収入</t>
  </si>
  <si>
    <t>施設整備等寄附金収入</t>
  </si>
  <si>
    <t>　施設整備等寄附金収入</t>
  </si>
  <si>
    <t>　設備資金借入金元金償還寄附金収入</t>
  </si>
  <si>
    <t>設備資金借入金収入</t>
  </si>
  <si>
    <t>固定資産売却収入</t>
  </si>
  <si>
    <t>　車輌運搬具売却収入</t>
  </si>
  <si>
    <t>　器具及び備品売却収入</t>
  </si>
  <si>
    <t>その他の施設整備等による収入</t>
  </si>
  <si>
    <t>施設整備等収入計（４）</t>
  </si>
  <si>
    <t>設備資金借入金元金償還支出</t>
  </si>
  <si>
    <t>固定資産取得支出</t>
  </si>
  <si>
    <t>　土地取得支出</t>
  </si>
  <si>
    <t>　建物取得支出</t>
  </si>
  <si>
    <t>　建物付属設備取得支出</t>
  </si>
  <si>
    <t>　機械及び装置取得支出</t>
  </si>
  <si>
    <t>　車輌運搬具取得支出</t>
  </si>
  <si>
    <t>　器具及び備品取得支出</t>
  </si>
  <si>
    <t>固定資産除却・廃棄支出</t>
  </si>
  <si>
    <t>その他の施設整備等による支出</t>
  </si>
  <si>
    <t>施設整備等支出計（５）</t>
  </si>
  <si>
    <t>施設整備等資金収支差額（６）＝（４）－（５）</t>
  </si>
  <si>
    <t>その他の活動による収支</t>
  </si>
  <si>
    <t>長期運営資金借入金元金償還寄附金収入</t>
  </si>
  <si>
    <t>長期運営資金借入金収入</t>
  </si>
  <si>
    <t>長期貸付金回収収入</t>
  </si>
  <si>
    <t>投資有価証券売却収入</t>
  </si>
  <si>
    <t>積立資産取崩収入</t>
  </si>
  <si>
    <t>　修繕積立資産取崩収入</t>
  </si>
  <si>
    <t>　退職給付引当資産取崩収入</t>
  </si>
  <si>
    <t>事業区分間長期借入金収入</t>
  </si>
  <si>
    <t>拠点区分間長期借入金収入</t>
  </si>
  <si>
    <t>事業区分間長期貸付金回収収入</t>
  </si>
  <si>
    <t>拠点区分間長期貸付金回収収入</t>
  </si>
  <si>
    <t>事業区分間繰入金収入</t>
  </si>
  <si>
    <t>拠点区分間繰入金収入</t>
  </si>
  <si>
    <t>サービス区分間繰入金収入</t>
  </si>
  <si>
    <t>その他の活動による収入</t>
  </si>
  <si>
    <t>　退職共済預け金返還金収入</t>
  </si>
  <si>
    <t>その他の活動収入計（７）</t>
  </si>
  <si>
    <t>長期運営資金借入金元金償還支出</t>
  </si>
  <si>
    <t>長期貸付金支出</t>
  </si>
  <si>
    <t>投資有価証券取得支出</t>
  </si>
  <si>
    <t>積立資産支出</t>
  </si>
  <si>
    <t>　修繕積立資産支出</t>
  </si>
  <si>
    <t>事業区分間長期貸付金支出</t>
  </si>
  <si>
    <t>拠点区分間長期貸付金支出</t>
  </si>
  <si>
    <t>事業区分間長期借入金返済支出</t>
  </si>
  <si>
    <t>拠点区分間長期借入金返済支出</t>
  </si>
  <si>
    <t>事業区分間繰入金支出</t>
  </si>
  <si>
    <t>拠点区分間繰入金支出</t>
  </si>
  <si>
    <t>サービス区分間繰入金支出</t>
  </si>
  <si>
    <t>その他の活動による支出</t>
  </si>
  <si>
    <t>　退職共済預け金支出</t>
  </si>
  <si>
    <t>その他の活動支出計（８）</t>
  </si>
  <si>
    <t>その他の活動資金収支差額（９）＝（７）－（８）</t>
  </si>
  <si>
    <t>予備費支出（１０）</t>
  </si>
  <si>
    <t>当期資金収支差額合計（１１）＝（３）＋（６）＋（９）－（１０）</t>
  </si>
  <si>
    <t>前期末支払資金残高（１２）</t>
  </si>
  <si>
    <t>当期末支払資金残高（１１）＋（１２）</t>
  </si>
  <si>
    <t>会津区分  資金収支計算書</t>
    <phoneticPr fontId="4"/>
  </si>
  <si>
    <t>（自）平成28年4月1日  （至）平成29年3月31日</t>
    <phoneticPr fontId="4"/>
  </si>
  <si>
    <t>（単位：円）</t>
    <phoneticPr fontId="4"/>
  </si>
  <si>
    <t>居宅区分  資金収支計算書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</si>
</sst>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>
      <alignment horizontal="left" vertical="top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shrinkToFit="1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 applyProtection="1">
      <alignment horizontal="center" vertical="center" shrinkToFit="1"/>
      <protection locked="0"/>
    </xf>
    <xf numFmtId="0" fontId="5" fillId="0" borderId="0" xfId="0" applyFont="1" applyFill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1" xfId="1" applyFont="1" applyFill="1" applyBorder="1" applyAlignment="1">
      <alignment horizontal="center" vertical="center" shrinkToFit="1"/>
    </xf>
    <xf numFmtId="0" fontId="7" fillId="0" borderId="2" xfId="2" applyFont="1" applyFill="1" applyBorder="1" applyAlignment="1">
      <alignment vertical="center" textRotation="255"/>
    </xf>
    <xf numFmtId="0" fontId="7" fillId="0" borderId="2" xfId="2" applyFont="1" applyFill="1" applyBorder="1" applyAlignment="1">
      <alignment vertical="center"/>
    </xf>
    <xf numFmtId="176" fontId="9" fillId="0" borderId="2" xfId="2" applyNumberFormat="1" applyFont="1" applyFill="1" applyBorder="1" applyAlignment="1" applyProtection="1">
      <alignment vertical="center"/>
      <protection locked="0"/>
    </xf>
    <xf numFmtId="0" fontId="7" fillId="0" borderId="3" xfId="2" applyFont="1" applyFill="1" applyBorder="1" applyAlignment="1">
      <alignment vertical="center" textRotation="255"/>
    </xf>
    <xf numFmtId="0" fontId="7" fillId="0" borderId="3" xfId="2" applyFont="1" applyFill="1" applyBorder="1" applyAlignment="1">
      <alignment vertical="center"/>
    </xf>
    <xf numFmtId="176" fontId="9" fillId="0" borderId="3" xfId="2" applyNumberFormat="1" applyFont="1" applyFill="1" applyBorder="1" applyAlignment="1" applyProtection="1">
      <alignment vertical="center"/>
      <protection locked="0"/>
    </xf>
    <xf numFmtId="0" fontId="7" fillId="0" borderId="4" xfId="2" applyFont="1" applyFill="1" applyBorder="1" applyAlignment="1">
      <alignment vertical="center" textRotation="255"/>
    </xf>
    <xf numFmtId="0" fontId="7" fillId="0" borderId="1" xfId="2" applyFont="1" applyFill="1" applyBorder="1" applyAlignment="1">
      <alignment vertical="center"/>
    </xf>
    <xf numFmtId="176" fontId="9" fillId="0" borderId="1" xfId="2" applyNumberFormat="1" applyFont="1" applyFill="1" applyBorder="1" applyAlignment="1" applyProtection="1">
      <alignment vertical="center"/>
      <protection locked="0"/>
    </xf>
    <xf numFmtId="0" fontId="7" fillId="0" borderId="5" xfId="2" applyFont="1" applyFill="1" applyBorder="1" applyAlignment="1">
      <alignment vertical="center"/>
    </xf>
    <xf numFmtId="0" fontId="7" fillId="0" borderId="6" xfId="2" applyFont="1" applyFill="1" applyBorder="1" applyAlignment="1">
      <alignment vertical="center"/>
    </xf>
    <xf numFmtId="176" fontId="9" fillId="0" borderId="6" xfId="2" applyNumberFormat="1" applyFont="1" applyFill="1" applyBorder="1" applyAlignment="1" applyProtection="1">
      <alignment vertical="center"/>
      <protection locked="0"/>
    </xf>
    <xf numFmtId="0" fontId="7" fillId="0" borderId="7" xfId="2" applyFont="1" applyFill="1" applyBorder="1" applyAlignment="1">
      <alignment vertical="center"/>
    </xf>
    <xf numFmtId="0" fontId="7" fillId="0" borderId="3" xfId="2" applyFont="1" applyFill="1" applyBorder="1" applyAlignment="1">
      <alignment vertical="top"/>
    </xf>
    <xf numFmtId="176" fontId="9" fillId="0" borderId="3" xfId="2" applyNumberFormat="1" applyFont="1" applyFill="1" applyBorder="1" applyAlignment="1" applyProtection="1">
      <alignment vertical="top"/>
      <protection locked="0"/>
    </xf>
    <xf numFmtId="0" fontId="7" fillId="0" borderId="3" xfId="2" applyFont="1" applyFill="1" applyBorder="1">
      <alignment horizontal="left" vertical="top"/>
    </xf>
    <xf numFmtId="0" fontId="7" fillId="0" borderId="1" xfId="2" applyFont="1" applyFill="1" applyBorder="1" applyAlignment="1">
      <alignment vertical="top"/>
    </xf>
    <xf numFmtId="176" fontId="9" fillId="0" borderId="1" xfId="2" applyNumberFormat="1" applyFont="1" applyFill="1" applyBorder="1" applyAlignment="1" applyProtection="1">
      <alignment vertical="top"/>
      <protection locked="0"/>
    </xf>
    <xf numFmtId="0" fontId="7" fillId="0" borderId="8" xfId="2" applyFont="1" applyFill="1" applyBorder="1" applyAlignment="1">
      <alignment vertical="center"/>
    </xf>
    <xf numFmtId="0" fontId="7" fillId="0" borderId="9" xfId="2" applyFont="1" applyFill="1" applyBorder="1" applyAlignment="1">
      <alignment vertical="center"/>
    </xf>
    <xf numFmtId="0" fontId="7" fillId="0" borderId="10" xfId="2" applyFont="1" applyFill="1" applyBorder="1" applyAlignment="1">
      <alignment vertical="center"/>
    </xf>
    <xf numFmtId="176" fontId="9" fillId="0" borderId="10" xfId="2" applyNumberFormat="1" applyFont="1" applyFill="1" applyBorder="1" applyAlignment="1" applyProtection="1">
      <alignment vertical="center"/>
      <protection locked="0"/>
    </xf>
    <xf numFmtId="0" fontId="7" fillId="0" borderId="11" xfId="2" applyFont="1" applyFill="1" applyBorder="1" applyAlignment="1">
      <alignment vertical="center" textRotation="255"/>
    </xf>
    <xf numFmtId="0" fontId="7" fillId="0" borderId="12" xfId="2" applyFont="1" applyFill="1" applyBorder="1" applyAlignment="1">
      <alignment vertical="center"/>
    </xf>
    <xf numFmtId="0" fontId="7" fillId="0" borderId="13" xfId="2" applyFont="1" applyFill="1" applyBorder="1" applyAlignment="1">
      <alignment vertical="center"/>
    </xf>
    <xf numFmtId="176" fontId="9" fillId="0" borderId="4" xfId="2" applyNumberFormat="1" applyFont="1" applyFill="1" applyBorder="1" applyAlignment="1" applyProtection="1">
      <alignment vertical="center"/>
      <protection locked="0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54"/>
  <sheetViews>
    <sheetView showGridLines="0" workbookViewId="0"/>
  </sheetViews>
  <sheetFormatPr defaultRowHeight="18.75" x14ac:dyDescent="0.4"/>
  <cols>
    <col min="1" max="3" width="2.875" customWidth="1"/>
    <col min="4" max="4" width="53" customWidth="1"/>
    <col min="5" max="8" width="20.75" customWidth="1"/>
  </cols>
  <sheetData>
    <row r="1" spans="2:8" ht="21" x14ac:dyDescent="0.4">
      <c r="B1" s="1"/>
      <c r="C1" s="1"/>
      <c r="D1" s="1"/>
      <c r="E1" s="2"/>
      <c r="F1" s="2"/>
      <c r="G1" s="3"/>
      <c r="H1" s="3" t="s">
        <v>0</v>
      </c>
    </row>
    <row r="2" spans="2:8" ht="21" x14ac:dyDescent="0.4">
      <c r="B2" s="4" t="s">
        <v>1</v>
      </c>
      <c r="C2" s="4"/>
      <c r="D2" s="4"/>
      <c r="E2" s="4"/>
      <c r="F2" s="4"/>
      <c r="G2" s="4"/>
      <c r="H2" s="4"/>
    </row>
    <row r="3" spans="2:8" ht="21" x14ac:dyDescent="0.4">
      <c r="B3" s="5" t="s">
        <v>2</v>
      </c>
      <c r="C3" s="5"/>
      <c r="D3" s="5"/>
      <c r="E3" s="5"/>
      <c r="F3" s="5"/>
      <c r="G3" s="5"/>
      <c r="H3" s="5"/>
    </row>
    <row r="4" spans="2:8" x14ac:dyDescent="0.4">
      <c r="B4" s="6"/>
      <c r="C4" s="6"/>
      <c r="D4" s="6"/>
      <c r="E4" s="6"/>
      <c r="F4" s="2"/>
      <c r="G4" s="2"/>
      <c r="H4" s="6" t="s">
        <v>3</v>
      </c>
    </row>
    <row r="5" spans="2:8" x14ac:dyDescent="0.4">
      <c r="B5" s="7" t="s">
        <v>4</v>
      </c>
      <c r="C5" s="7"/>
      <c r="D5" s="7"/>
      <c r="E5" s="8" t="s">
        <v>5</v>
      </c>
      <c r="F5" s="8" t="s">
        <v>6</v>
      </c>
      <c r="G5" s="8" t="s">
        <v>7</v>
      </c>
      <c r="H5" s="8" t="s">
        <v>8</v>
      </c>
    </row>
    <row r="6" spans="2:8" x14ac:dyDescent="0.4">
      <c r="B6" s="9" t="s">
        <v>9</v>
      </c>
      <c r="C6" s="9" t="s">
        <v>10</v>
      </c>
      <c r="D6" s="10" t="s">
        <v>11</v>
      </c>
      <c r="E6" s="11">
        <f>+E7+E14+E21+E24+E29</f>
        <v>0</v>
      </c>
      <c r="F6" s="11">
        <f>+F7+F14+F21+F24+F29</f>
        <v>0</v>
      </c>
      <c r="G6" s="11">
        <f>E6-F6</f>
        <v>0</v>
      </c>
      <c r="H6" s="11"/>
    </row>
    <row r="7" spans="2:8" x14ac:dyDescent="0.4">
      <c r="B7" s="12"/>
      <c r="C7" s="12"/>
      <c r="D7" s="13" t="s">
        <v>12</v>
      </c>
      <c r="E7" s="14">
        <f>+E8+E9+E10+E11+E12+E13</f>
        <v>0</v>
      </c>
      <c r="F7" s="14">
        <f>+F8+F9+F10+F11+F12+F13</f>
        <v>0</v>
      </c>
      <c r="G7" s="14">
        <f t="shared" ref="G7:G70" si="0">E7-F7</f>
        <v>0</v>
      </c>
      <c r="H7" s="14"/>
    </row>
    <row r="8" spans="2:8" x14ac:dyDescent="0.4">
      <c r="B8" s="12"/>
      <c r="C8" s="12"/>
      <c r="D8" s="13" t="s">
        <v>13</v>
      </c>
      <c r="E8" s="14"/>
      <c r="F8" s="14"/>
      <c r="G8" s="14">
        <f t="shared" si="0"/>
        <v>0</v>
      </c>
      <c r="H8" s="14"/>
    </row>
    <row r="9" spans="2:8" x14ac:dyDescent="0.4">
      <c r="B9" s="12"/>
      <c r="C9" s="12"/>
      <c r="D9" s="13" t="s">
        <v>14</v>
      </c>
      <c r="E9" s="14"/>
      <c r="F9" s="14"/>
      <c r="G9" s="14">
        <f t="shared" si="0"/>
        <v>0</v>
      </c>
      <c r="H9" s="14"/>
    </row>
    <row r="10" spans="2:8" x14ac:dyDescent="0.4">
      <c r="B10" s="12"/>
      <c r="C10" s="12"/>
      <c r="D10" s="13" t="s">
        <v>15</v>
      </c>
      <c r="E10" s="14"/>
      <c r="F10" s="14"/>
      <c r="G10" s="14">
        <f t="shared" si="0"/>
        <v>0</v>
      </c>
      <c r="H10" s="14"/>
    </row>
    <row r="11" spans="2:8" x14ac:dyDescent="0.4">
      <c r="B11" s="12"/>
      <c r="C11" s="12"/>
      <c r="D11" s="13" t="s">
        <v>16</v>
      </c>
      <c r="E11" s="14"/>
      <c r="F11" s="14"/>
      <c r="G11" s="14">
        <f t="shared" si="0"/>
        <v>0</v>
      </c>
      <c r="H11" s="14"/>
    </row>
    <row r="12" spans="2:8" x14ac:dyDescent="0.4">
      <c r="B12" s="12"/>
      <c r="C12" s="12"/>
      <c r="D12" s="13" t="s">
        <v>17</v>
      </c>
      <c r="E12" s="14"/>
      <c r="F12" s="14"/>
      <c r="G12" s="14">
        <f t="shared" si="0"/>
        <v>0</v>
      </c>
      <c r="H12" s="14"/>
    </row>
    <row r="13" spans="2:8" x14ac:dyDescent="0.4">
      <c r="B13" s="12"/>
      <c r="C13" s="12"/>
      <c r="D13" s="13" t="s">
        <v>18</v>
      </c>
      <c r="E13" s="14"/>
      <c r="F13" s="14"/>
      <c r="G13" s="14">
        <f t="shared" si="0"/>
        <v>0</v>
      </c>
      <c r="H13" s="14"/>
    </row>
    <row r="14" spans="2:8" x14ac:dyDescent="0.4">
      <c r="B14" s="12"/>
      <c r="C14" s="12"/>
      <c r="D14" s="13" t="s">
        <v>19</v>
      </c>
      <c r="E14" s="14">
        <f>+E15+E16+E17+E18+E19+E20</f>
        <v>0</v>
      </c>
      <c r="F14" s="14">
        <f>+F15+F16+F17+F18+F19+F20</f>
        <v>0</v>
      </c>
      <c r="G14" s="14">
        <f t="shared" si="0"/>
        <v>0</v>
      </c>
      <c r="H14" s="14"/>
    </row>
    <row r="15" spans="2:8" x14ac:dyDescent="0.4">
      <c r="B15" s="12"/>
      <c r="C15" s="12"/>
      <c r="D15" s="13" t="s">
        <v>13</v>
      </c>
      <c r="E15" s="14"/>
      <c r="F15" s="14"/>
      <c r="G15" s="14">
        <f t="shared" si="0"/>
        <v>0</v>
      </c>
      <c r="H15" s="14"/>
    </row>
    <row r="16" spans="2:8" x14ac:dyDescent="0.4">
      <c r="B16" s="12"/>
      <c r="C16" s="12"/>
      <c r="D16" s="13" t="s">
        <v>14</v>
      </c>
      <c r="E16" s="14"/>
      <c r="F16" s="14"/>
      <c r="G16" s="14">
        <f t="shared" si="0"/>
        <v>0</v>
      </c>
      <c r="H16" s="14"/>
    </row>
    <row r="17" spans="2:8" x14ac:dyDescent="0.4">
      <c r="B17" s="12"/>
      <c r="C17" s="12"/>
      <c r="D17" s="13" t="s">
        <v>15</v>
      </c>
      <c r="E17" s="14"/>
      <c r="F17" s="14"/>
      <c r="G17" s="14">
        <f t="shared" si="0"/>
        <v>0</v>
      </c>
      <c r="H17" s="14"/>
    </row>
    <row r="18" spans="2:8" x14ac:dyDescent="0.4">
      <c r="B18" s="12"/>
      <c r="C18" s="12"/>
      <c r="D18" s="13" t="s">
        <v>16</v>
      </c>
      <c r="E18" s="14"/>
      <c r="F18" s="14"/>
      <c r="G18" s="14">
        <f t="shared" si="0"/>
        <v>0</v>
      </c>
      <c r="H18" s="14"/>
    </row>
    <row r="19" spans="2:8" x14ac:dyDescent="0.4">
      <c r="B19" s="12"/>
      <c r="C19" s="12"/>
      <c r="D19" s="13" t="s">
        <v>17</v>
      </c>
      <c r="E19" s="14"/>
      <c r="F19" s="14"/>
      <c r="G19" s="14">
        <f t="shared" si="0"/>
        <v>0</v>
      </c>
      <c r="H19" s="14"/>
    </row>
    <row r="20" spans="2:8" x14ac:dyDescent="0.4">
      <c r="B20" s="12"/>
      <c r="C20" s="12"/>
      <c r="D20" s="13" t="s">
        <v>18</v>
      </c>
      <c r="E20" s="14"/>
      <c r="F20" s="14"/>
      <c r="G20" s="14">
        <f t="shared" si="0"/>
        <v>0</v>
      </c>
      <c r="H20" s="14"/>
    </row>
    <row r="21" spans="2:8" x14ac:dyDescent="0.4">
      <c r="B21" s="12"/>
      <c r="C21" s="12"/>
      <c r="D21" s="13" t="s">
        <v>20</v>
      </c>
      <c r="E21" s="14">
        <f>+E22+E23</f>
        <v>0</v>
      </c>
      <c r="F21" s="14">
        <f>+F22+F23</f>
        <v>0</v>
      </c>
      <c r="G21" s="14">
        <f t="shared" si="0"/>
        <v>0</v>
      </c>
      <c r="H21" s="14"/>
    </row>
    <row r="22" spans="2:8" x14ac:dyDescent="0.4">
      <c r="B22" s="12"/>
      <c r="C22" s="12"/>
      <c r="D22" s="13" t="s">
        <v>21</v>
      </c>
      <c r="E22" s="14"/>
      <c r="F22" s="14"/>
      <c r="G22" s="14">
        <f t="shared" si="0"/>
        <v>0</v>
      </c>
      <c r="H22" s="14"/>
    </row>
    <row r="23" spans="2:8" x14ac:dyDescent="0.4">
      <c r="B23" s="12"/>
      <c r="C23" s="12"/>
      <c r="D23" s="13" t="s">
        <v>22</v>
      </c>
      <c r="E23" s="14"/>
      <c r="F23" s="14"/>
      <c r="G23" s="14">
        <f t="shared" si="0"/>
        <v>0</v>
      </c>
      <c r="H23" s="14"/>
    </row>
    <row r="24" spans="2:8" x14ac:dyDescent="0.4">
      <c r="B24" s="12"/>
      <c r="C24" s="12"/>
      <c r="D24" s="13" t="s">
        <v>23</v>
      </c>
      <c r="E24" s="14">
        <f>+E25+E26+E27+E28</f>
        <v>0</v>
      </c>
      <c r="F24" s="14">
        <f>+F25+F26+F27+F28</f>
        <v>0</v>
      </c>
      <c r="G24" s="14">
        <f t="shared" si="0"/>
        <v>0</v>
      </c>
      <c r="H24" s="14"/>
    </row>
    <row r="25" spans="2:8" x14ac:dyDescent="0.4">
      <c r="B25" s="12"/>
      <c r="C25" s="12"/>
      <c r="D25" s="13" t="s">
        <v>24</v>
      </c>
      <c r="E25" s="14"/>
      <c r="F25" s="14"/>
      <c r="G25" s="14">
        <f t="shared" si="0"/>
        <v>0</v>
      </c>
      <c r="H25" s="14"/>
    </row>
    <row r="26" spans="2:8" x14ac:dyDescent="0.4">
      <c r="B26" s="12"/>
      <c r="C26" s="12"/>
      <c r="D26" s="13" t="s">
        <v>25</v>
      </c>
      <c r="E26" s="14"/>
      <c r="F26" s="14"/>
      <c r="G26" s="14">
        <f t="shared" si="0"/>
        <v>0</v>
      </c>
      <c r="H26" s="14"/>
    </row>
    <row r="27" spans="2:8" x14ac:dyDescent="0.4">
      <c r="B27" s="12"/>
      <c r="C27" s="12"/>
      <c r="D27" s="13" t="s">
        <v>26</v>
      </c>
      <c r="E27" s="14"/>
      <c r="F27" s="14"/>
      <c r="G27" s="14">
        <f t="shared" si="0"/>
        <v>0</v>
      </c>
      <c r="H27" s="14"/>
    </row>
    <row r="28" spans="2:8" x14ac:dyDescent="0.4">
      <c r="B28" s="12"/>
      <c r="C28" s="12"/>
      <c r="D28" s="13" t="s">
        <v>27</v>
      </c>
      <c r="E28" s="14"/>
      <c r="F28" s="14"/>
      <c r="G28" s="14">
        <f t="shared" si="0"/>
        <v>0</v>
      </c>
      <c r="H28" s="14"/>
    </row>
    <row r="29" spans="2:8" x14ac:dyDescent="0.4">
      <c r="B29" s="12"/>
      <c r="C29" s="12"/>
      <c r="D29" s="13" t="s">
        <v>28</v>
      </c>
      <c r="E29" s="14"/>
      <c r="F29" s="14"/>
      <c r="G29" s="14">
        <f t="shared" si="0"/>
        <v>0</v>
      </c>
      <c r="H29" s="14"/>
    </row>
    <row r="30" spans="2:8" x14ac:dyDescent="0.4">
      <c r="B30" s="12"/>
      <c r="C30" s="12"/>
      <c r="D30" s="13" t="s">
        <v>29</v>
      </c>
      <c r="E30" s="14">
        <f>+E31+E32</f>
        <v>188000000</v>
      </c>
      <c r="F30" s="14">
        <f>+F31+F32</f>
        <v>186366389</v>
      </c>
      <c r="G30" s="14">
        <f t="shared" si="0"/>
        <v>1633611</v>
      </c>
      <c r="H30" s="14"/>
    </row>
    <row r="31" spans="2:8" x14ac:dyDescent="0.4">
      <c r="B31" s="12"/>
      <c r="C31" s="12"/>
      <c r="D31" s="13" t="s">
        <v>30</v>
      </c>
      <c r="E31" s="14">
        <v>188000000</v>
      </c>
      <c r="F31" s="14">
        <v>186366389</v>
      </c>
      <c r="G31" s="14">
        <f t="shared" si="0"/>
        <v>1633611</v>
      </c>
      <c r="H31" s="14"/>
    </row>
    <row r="32" spans="2:8" x14ac:dyDescent="0.4">
      <c r="B32" s="12"/>
      <c r="C32" s="12"/>
      <c r="D32" s="13" t="s">
        <v>23</v>
      </c>
      <c r="E32" s="14">
        <f>+E33+E34+E35</f>
        <v>0</v>
      </c>
      <c r="F32" s="14">
        <f>+F33+F34+F35</f>
        <v>0</v>
      </c>
      <c r="G32" s="14">
        <f t="shared" si="0"/>
        <v>0</v>
      </c>
      <c r="H32" s="14"/>
    </row>
    <row r="33" spans="2:8" x14ac:dyDescent="0.4">
      <c r="B33" s="12"/>
      <c r="C33" s="12"/>
      <c r="D33" s="13" t="s">
        <v>24</v>
      </c>
      <c r="E33" s="14"/>
      <c r="F33" s="14"/>
      <c r="G33" s="14">
        <f t="shared" si="0"/>
        <v>0</v>
      </c>
      <c r="H33" s="14"/>
    </row>
    <row r="34" spans="2:8" x14ac:dyDescent="0.4">
      <c r="B34" s="12"/>
      <c r="C34" s="12"/>
      <c r="D34" s="13" t="s">
        <v>26</v>
      </c>
      <c r="E34" s="14"/>
      <c r="F34" s="14"/>
      <c r="G34" s="14">
        <f t="shared" si="0"/>
        <v>0</v>
      </c>
      <c r="H34" s="14"/>
    </row>
    <row r="35" spans="2:8" x14ac:dyDescent="0.4">
      <c r="B35" s="12"/>
      <c r="C35" s="12"/>
      <c r="D35" s="13" t="s">
        <v>27</v>
      </c>
      <c r="E35" s="14"/>
      <c r="F35" s="14"/>
      <c r="G35" s="14">
        <f t="shared" si="0"/>
        <v>0</v>
      </c>
      <c r="H35" s="14"/>
    </row>
    <row r="36" spans="2:8" x14ac:dyDescent="0.4">
      <c r="B36" s="12"/>
      <c r="C36" s="12"/>
      <c r="D36" s="13" t="s">
        <v>31</v>
      </c>
      <c r="E36" s="14"/>
      <c r="F36" s="14"/>
      <c r="G36" s="14">
        <f t="shared" si="0"/>
        <v>0</v>
      </c>
      <c r="H36" s="14"/>
    </row>
    <row r="37" spans="2:8" x14ac:dyDescent="0.4">
      <c r="B37" s="12"/>
      <c r="C37" s="12"/>
      <c r="D37" s="13" t="s">
        <v>32</v>
      </c>
      <c r="E37" s="14">
        <v>120000</v>
      </c>
      <c r="F37" s="14">
        <v>120000</v>
      </c>
      <c r="G37" s="14">
        <f t="shared" si="0"/>
        <v>0</v>
      </c>
      <c r="H37" s="14"/>
    </row>
    <row r="38" spans="2:8" x14ac:dyDescent="0.4">
      <c r="B38" s="12"/>
      <c r="C38" s="12"/>
      <c r="D38" s="13" t="s">
        <v>33</v>
      </c>
      <c r="E38" s="14">
        <v>386000</v>
      </c>
      <c r="F38" s="14">
        <v>188051</v>
      </c>
      <c r="G38" s="14">
        <f t="shared" si="0"/>
        <v>197949</v>
      </c>
      <c r="H38" s="14"/>
    </row>
    <row r="39" spans="2:8" x14ac:dyDescent="0.4">
      <c r="B39" s="12"/>
      <c r="C39" s="12"/>
      <c r="D39" s="13" t="s">
        <v>34</v>
      </c>
      <c r="E39" s="14">
        <f>+E40+E41+E42</f>
        <v>172000</v>
      </c>
      <c r="F39" s="14">
        <f>+F40+F41+F42</f>
        <v>560424</v>
      </c>
      <c r="G39" s="14">
        <f t="shared" si="0"/>
        <v>-388424</v>
      </c>
      <c r="H39" s="14"/>
    </row>
    <row r="40" spans="2:8" x14ac:dyDescent="0.4">
      <c r="B40" s="12"/>
      <c r="C40" s="12"/>
      <c r="D40" s="13" t="s">
        <v>35</v>
      </c>
      <c r="E40" s="14"/>
      <c r="F40" s="14"/>
      <c r="G40" s="14">
        <f t="shared" si="0"/>
        <v>0</v>
      </c>
      <c r="H40" s="14"/>
    </row>
    <row r="41" spans="2:8" x14ac:dyDescent="0.4">
      <c r="B41" s="12"/>
      <c r="C41" s="12"/>
      <c r="D41" s="13" t="s">
        <v>36</v>
      </c>
      <c r="E41" s="14"/>
      <c r="F41" s="14"/>
      <c r="G41" s="14">
        <f t="shared" si="0"/>
        <v>0</v>
      </c>
      <c r="H41" s="14"/>
    </row>
    <row r="42" spans="2:8" x14ac:dyDescent="0.4">
      <c r="B42" s="12"/>
      <c r="C42" s="12"/>
      <c r="D42" s="13" t="s">
        <v>37</v>
      </c>
      <c r="E42" s="14">
        <v>172000</v>
      </c>
      <c r="F42" s="14">
        <v>560424</v>
      </c>
      <c r="G42" s="14">
        <f t="shared" si="0"/>
        <v>-388424</v>
      </c>
      <c r="H42" s="14"/>
    </row>
    <row r="43" spans="2:8" x14ac:dyDescent="0.4">
      <c r="B43" s="12"/>
      <c r="C43" s="12"/>
      <c r="D43" s="13" t="s">
        <v>38</v>
      </c>
      <c r="E43" s="14">
        <f>+E44+E45+E46</f>
        <v>0</v>
      </c>
      <c r="F43" s="14">
        <f>+F44+F45+F46</f>
        <v>0</v>
      </c>
      <c r="G43" s="14">
        <f t="shared" si="0"/>
        <v>0</v>
      </c>
      <c r="H43" s="14"/>
    </row>
    <row r="44" spans="2:8" x14ac:dyDescent="0.4">
      <c r="B44" s="12"/>
      <c r="C44" s="12"/>
      <c r="D44" s="13" t="s">
        <v>39</v>
      </c>
      <c r="E44" s="14"/>
      <c r="F44" s="14"/>
      <c r="G44" s="14">
        <f t="shared" si="0"/>
        <v>0</v>
      </c>
      <c r="H44" s="14"/>
    </row>
    <row r="45" spans="2:8" x14ac:dyDescent="0.4">
      <c r="B45" s="12"/>
      <c r="C45" s="12"/>
      <c r="D45" s="13" t="s">
        <v>40</v>
      </c>
      <c r="E45" s="14"/>
      <c r="F45" s="14"/>
      <c r="G45" s="14">
        <f t="shared" si="0"/>
        <v>0</v>
      </c>
      <c r="H45" s="14"/>
    </row>
    <row r="46" spans="2:8" x14ac:dyDescent="0.4">
      <c r="B46" s="12"/>
      <c r="C46" s="12"/>
      <c r="D46" s="13" t="s">
        <v>41</v>
      </c>
      <c r="E46" s="14"/>
      <c r="F46" s="14"/>
      <c r="G46" s="14">
        <f t="shared" si="0"/>
        <v>0</v>
      </c>
      <c r="H46" s="14"/>
    </row>
    <row r="47" spans="2:8" x14ac:dyDescent="0.4">
      <c r="B47" s="12"/>
      <c r="C47" s="15"/>
      <c r="D47" s="16" t="s">
        <v>42</v>
      </c>
      <c r="E47" s="17">
        <f>+E6+E30+E36+E37+E38+E39+E43</f>
        <v>188678000</v>
      </c>
      <c r="F47" s="17">
        <f>+F6+F30+F36+F37+F38+F39+F43</f>
        <v>187234864</v>
      </c>
      <c r="G47" s="17">
        <f t="shared" si="0"/>
        <v>1443136</v>
      </c>
      <c r="H47" s="17"/>
    </row>
    <row r="48" spans="2:8" x14ac:dyDescent="0.4">
      <c r="B48" s="12"/>
      <c r="C48" s="9" t="s">
        <v>43</v>
      </c>
      <c r="D48" s="13" t="s">
        <v>44</v>
      </c>
      <c r="E48" s="14">
        <f>+E49+E50+E51+E52+E53+E54+E55</f>
        <v>87553000</v>
      </c>
      <c r="F48" s="14">
        <f>+F49+F50+F51+F52+F53+F54+F55</f>
        <v>84844071</v>
      </c>
      <c r="G48" s="14">
        <f t="shared" si="0"/>
        <v>2708929</v>
      </c>
      <c r="H48" s="14"/>
    </row>
    <row r="49" spans="2:8" x14ac:dyDescent="0.4">
      <c r="B49" s="12"/>
      <c r="C49" s="12"/>
      <c r="D49" s="13" t="s">
        <v>45</v>
      </c>
      <c r="E49" s="14"/>
      <c r="F49" s="14"/>
      <c r="G49" s="14">
        <f t="shared" si="0"/>
        <v>0</v>
      </c>
      <c r="H49" s="14"/>
    </row>
    <row r="50" spans="2:8" x14ac:dyDescent="0.4">
      <c r="B50" s="12"/>
      <c r="C50" s="12"/>
      <c r="D50" s="13" t="s">
        <v>46</v>
      </c>
      <c r="E50" s="14">
        <v>63253000</v>
      </c>
      <c r="F50" s="14">
        <v>61906877</v>
      </c>
      <c r="G50" s="14">
        <f t="shared" si="0"/>
        <v>1346123</v>
      </c>
      <c r="H50" s="14"/>
    </row>
    <row r="51" spans="2:8" x14ac:dyDescent="0.4">
      <c r="B51" s="12"/>
      <c r="C51" s="12"/>
      <c r="D51" s="13" t="s">
        <v>47</v>
      </c>
      <c r="E51" s="14">
        <v>11370000</v>
      </c>
      <c r="F51" s="14">
        <v>11324995</v>
      </c>
      <c r="G51" s="14">
        <f t="shared" si="0"/>
        <v>45005</v>
      </c>
      <c r="H51" s="14"/>
    </row>
    <row r="52" spans="2:8" x14ac:dyDescent="0.4">
      <c r="B52" s="12"/>
      <c r="C52" s="12"/>
      <c r="D52" s="13" t="s">
        <v>48</v>
      </c>
      <c r="E52" s="14">
        <v>450000</v>
      </c>
      <c r="F52" s="14"/>
      <c r="G52" s="14">
        <f t="shared" si="0"/>
        <v>450000</v>
      </c>
      <c r="H52" s="14"/>
    </row>
    <row r="53" spans="2:8" x14ac:dyDescent="0.4">
      <c r="B53" s="12"/>
      <c r="C53" s="12"/>
      <c r="D53" s="13" t="s">
        <v>49</v>
      </c>
      <c r="E53" s="14"/>
      <c r="F53" s="14"/>
      <c r="G53" s="14">
        <f t="shared" si="0"/>
        <v>0</v>
      </c>
      <c r="H53" s="14"/>
    </row>
    <row r="54" spans="2:8" x14ac:dyDescent="0.4">
      <c r="B54" s="12"/>
      <c r="C54" s="12"/>
      <c r="D54" s="13" t="s">
        <v>50</v>
      </c>
      <c r="E54" s="14">
        <v>400000</v>
      </c>
      <c r="F54" s="14">
        <v>230767</v>
      </c>
      <c r="G54" s="14">
        <f t="shared" si="0"/>
        <v>169233</v>
      </c>
      <c r="H54" s="14"/>
    </row>
    <row r="55" spans="2:8" x14ac:dyDescent="0.4">
      <c r="B55" s="12"/>
      <c r="C55" s="12"/>
      <c r="D55" s="13" t="s">
        <v>51</v>
      </c>
      <c r="E55" s="14">
        <v>12080000</v>
      </c>
      <c r="F55" s="14">
        <v>11381432</v>
      </c>
      <c r="G55" s="14">
        <f t="shared" si="0"/>
        <v>698568</v>
      </c>
      <c r="H55" s="14"/>
    </row>
    <row r="56" spans="2:8" x14ac:dyDescent="0.4">
      <c r="B56" s="12"/>
      <c r="C56" s="12"/>
      <c r="D56" s="13" t="s">
        <v>52</v>
      </c>
      <c r="E56" s="14">
        <f>+E57+E58</f>
        <v>64530000</v>
      </c>
      <c r="F56" s="14">
        <f>+F57+F58</f>
        <v>69798587</v>
      </c>
      <c r="G56" s="14">
        <f t="shared" si="0"/>
        <v>-5268587</v>
      </c>
      <c r="H56" s="14"/>
    </row>
    <row r="57" spans="2:8" x14ac:dyDescent="0.4">
      <c r="B57" s="12"/>
      <c r="C57" s="12"/>
      <c r="D57" s="13" t="s">
        <v>53</v>
      </c>
      <c r="E57" s="14">
        <v>64530000</v>
      </c>
      <c r="F57" s="14">
        <v>69798587</v>
      </c>
      <c r="G57" s="14">
        <f t="shared" si="0"/>
        <v>-5268587</v>
      </c>
      <c r="H57" s="14"/>
    </row>
    <row r="58" spans="2:8" x14ac:dyDescent="0.4">
      <c r="B58" s="12"/>
      <c r="C58" s="12"/>
      <c r="D58" s="13" t="s">
        <v>54</v>
      </c>
      <c r="E58" s="14"/>
      <c r="F58" s="14"/>
      <c r="G58" s="14">
        <f t="shared" si="0"/>
        <v>0</v>
      </c>
      <c r="H58" s="14"/>
    </row>
    <row r="59" spans="2:8" x14ac:dyDescent="0.4">
      <c r="B59" s="12"/>
      <c r="C59" s="12"/>
      <c r="D59" s="13" t="s">
        <v>55</v>
      </c>
      <c r="E59" s="14">
        <f>+E60+E61+E62+E63+E64+E65+E66+E67+E68+E69+E70+E71+E72+E73+E74+E75+E76+E77+E78+E79+E80+E81+E82</f>
        <v>27623000</v>
      </c>
      <c r="F59" s="14">
        <f>+F60+F61+F62+F63+F64+F65+F66+F67+F68+F69+F70+F71+F72+F73+F74+F75+F76+F77+F78+F79+F80+F81+F82</f>
        <v>27292369</v>
      </c>
      <c r="G59" s="14">
        <f t="shared" si="0"/>
        <v>330631</v>
      </c>
      <c r="H59" s="14"/>
    </row>
    <row r="60" spans="2:8" x14ac:dyDescent="0.4">
      <c r="B60" s="12"/>
      <c r="C60" s="12"/>
      <c r="D60" s="13" t="s">
        <v>56</v>
      </c>
      <c r="E60" s="14">
        <v>950000</v>
      </c>
      <c r="F60" s="14">
        <v>753458</v>
      </c>
      <c r="G60" s="14">
        <f t="shared" si="0"/>
        <v>196542</v>
      </c>
      <c r="H60" s="14"/>
    </row>
    <row r="61" spans="2:8" x14ac:dyDescent="0.4">
      <c r="B61" s="12"/>
      <c r="C61" s="12"/>
      <c r="D61" s="13" t="s">
        <v>57</v>
      </c>
      <c r="E61" s="14"/>
      <c r="F61" s="14"/>
      <c r="G61" s="14">
        <f t="shared" si="0"/>
        <v>0</v>
      </c>
      <c r="H61" s="14"/>
    </row>
    <row r="62" spans="2:8" x14ac:dyDescent="0.4">
      <c r="B62" s="12"/>
      <c r="C62" s="12"/>
      <c r="D62" s="13" t="s">
        <v>58</v>
      </c>
      <c r="E62" s="14">
        <v>2175000</v>
      </c>
      <c r="F62" s="14">
        <v>2253845</v>
      </c>
      <c r="G62" s="14">
        <f t="shared" si="0"/>
        <v>-78845</v>
      </c>
      <c r="H62" s="14"/>
    </row>
    <row r="63" spans="2:8" x14ac:dyDescent="0.4">
      <c r="B63" s="12"/>
      <c r="C63" s="12"/>
      <c r="D63" s="13" t="s">
        <v>59</v>
      </c>
      <c r="E63" s="14">
        <v>240000</v>
      </c>
      <c r="F63" s="14">
        <v>397533</v>
      </c>
      <c r="G63" s="14">
        <f t="shared" si="0"/>
        <v>-157533</v>
      </c>
      <c r="H63" s="14"/>
    </row>
    <row r="64" spans="2:8" x14ac:dyDescent="0.4">
      <c r="B64" s="12"/>
      <c r="C64" s="12"/>
      <c r="D64" s="13" t="s">
        <v>60</v>
      </c>
      <c r="E64" s="14">
        <v>1668000</v>
      </c>
      <c r="F64" s="14">
        <v>1658373</v>
      </c>
      <c r="G64" s="14">
        <f t="shared" si="0"/>
        <v>9627</v>
      </c>
      <c r="H64" s="14"/>
    </row>
    <row r="65" spans="2:8" x14ac:dyDescent="0.4">
      <c r="B65" s="12"/>
      <c r="C65" s="12"/>
      <c r="D65" s="13" t="s">
        <v>61</v>
      </c>
      <c r="E65" s="14">
        <v>660000</v>
      </c>
      <c r="F65" s="14">
        <v>612252</v>
      </c>
      <c r="G65" s="14">
        <f t="shared" si="0"/>
        <v>47748</v>
      </c>
      <c r="H65" s="14"/>
    </row>
    <row r="66" spans="2:8" x14ac:dyDescent="0.4">
      <c r="B66" s="12"/>
      <c r="C66" s="12"/>
      <c r="D66" s="13" t="s">
        <v>62</v>
      </c>
      <c r="E66" s="14">
        <v>1530000</v>
      </c>
      <c r="F66" s="14">
        <v>1444869</v>
      </c>
      <c r="G66" s="14">
        <f t="shared" si="0"/>
        <v>85131</v>
      </c>
      <c r="H66" s="14"/>
    </row>
    <row r="67" spans="2:8" x14ac:dyDescent="0.4">
      <c r="B67" s="12"/>
      <c r="C67" s="12"/>
      <c r="D67" s="13" t="s">
        <v>63</v>
      </c>
      <c r="E67" s="14">
        <v>4300000</v>
      </c>
      <c r="F67" s="14">
        <v>4609465</v>
      </c>
      <c r="G67" s="14">
        <f t="shared" si="0"/>
        <v>-309465</v>
      </c>
      <c r="H67" s="14"/>
    </row>
    <row r="68" spans="2:8" x14ac:dyDescent="0.4">
      <c r="B68" s="12"/>
      <c r="C68" s="12"/>
      <c r="D68" s="13" t="s">
        <v>64</v>
      </c>
      <c r="E68" s="14">
        <v>500000</v>
      </c>
      <c r="F68" s="14">
        <v>427678</v>
      </c>
      <c r="G68" s="14">
        <f t="shared" si="0"/>
        <v>72322</v>
      </c>
      <c r="H68" s="14"/>
    </row>
    <row r="69" spans="2:8" x14ac:dyDescent="0.4">
      <c r="B69" s="12"/>
      <c r="C69" s="12"/>
      <c r="D69" s="13" t="s">
        <v>65</v>
      </c>
      <c r="E69" s="14">
        <v>1120000</v>
      </c>
      <c r="F69" s="14">
        <v>1325850</v>
      </c>
      <c r="G69" s="14">
        <f t="shared" si="0"/>
        <v>-205850</v>
      </c>
      <c r="H69" s="14"/>
    </row>
    <row r="70" spans="2:8" x14ac:dyDescent="0.4">
      <c r="B70" s="12"/>
      <c r="C70" s="12"/>
      <c r="D70" s="13" t="s">
        <v>66</v>
      </c>
      <c r="E70" s="14">
        <v>920000</v>
      </c>
      <c r="F70" s="14">
        <v>958711</v>
      </c>
      <c r="G70" s="14">
        <f t="shared" si="0"/>
        <v>-38711</v>
      </c>
      <c r="H70" s="14"/>
    </row>
    <row r="71" spans="2:8" x14ac:dyDescent="0.4">
      <c r="B71" s="12"/>
      <c r="C71" s="12"/>
      <c r="D71" s="13" t="s">
        <v>67</v>
      </c>
      <c r="E71" s="14">
        <v>500000</v>
      </c>
      <c r="F71" s="14">
        <v>394127</v>
      </c>
      <c r="G71" s="14">
        <f t="shared" ref="G71:G134" si="1">E71-F71</f>
        <v>105873</v>
      </c>
      <c r="H71" s="14"/>
    </row>
    <row r="72" spans="2:8" x14ac:dyDescent="0.4">
      <c r="B72" s="12"/>
      <c r="C72" s="12"/>
      <c r="D72" s="13" t="s">
        <v>68</v>
      </c>
      <c r="E72" s="14">
        <v>2940000</v>
      </c>
      <c r="F72" s="14">
        <v>2725922</v>
      </c>
      <c r="G72" s="14">
        <f t="shared" si="1"/>
        <v>214078</v>
      </c>
      <c r="H72" s="14"/>
    </row>
    <row r="73" spans="2:8" x14ac:dyDescent="0.4">
      <c r="B73" s="12"/>
      <c r="C73" s="12"/>
      <c r="D73" s="13" t="s">
        <v>69</v>
      </c>
      <c r="E73" s="14">
        <v>220000</v>
      </c>
      <c r="F73" s="14">
        <v>248182</v>
      </c>
      <c r="G73" s="14">
        <f t="shared" si="1"/>
        <v>-28182</v>
      </c>
      <c r="H73" s="14"/>
    </row>
    <row r="74" spans="2:8" x14ac:dyDescent="0.4">
      <c r="B74" s="12"/>
      <c r="C74" s="12"/>
      <c r="D74" s="13" t="s">
        <v>70</v>
      </c>
      <c r="E74" s="14">
        <v>1870000</v>
      </c>
      <c r="F74" s="14">
        <v>1615480</v>
      </c>
      <c r="G74" s="14">
        <f t="shared" si="1"/>
        <v>254520</v>
      </c>
      <c r="H74" s="14"/>
    </row>
    <row r="75" spans="2:8" x14ac:dyDescent="0.4">
      <c r="B75" s="12"/>
      <c r="C75" s="12"/>
      <c r="D75" s="13" t="s">
        <v>71</v>
      </c>
      <c r="E75" s="14">
        <v>200000</v>
      </c>
      <c r="F75" s="14">
        <v>279527</v>
      </c>
      <c r="G75" s="14">
        <f t="shared" si="1"/>
        <v>-79527</v>
      </c>
      <c r="H75" s="14"/>
    </row>
    <row r="76" spans="2:8" x14ac:dyDescent="0.4">
      <c r="B76" s="12"/>
      <c r="C76" s="12"/>
      <c r="D76" s="13" t="s">
        <v>72</v>
      </c>
      <c r="E76" s="14">
        <v>1340000</v>
      </c>
      <c r="F76" s="14">
        <v>1254500</v>
      </c>
      <c r="G76" s="14">
        <f t="shared" si="1"/>
        <v>85500</v>
      </c>
      <c r="H76" s="14"/>
    </row>
    <row r="77" spans="2:8" x14ac:dyDescent="0.4">
      <c r="B77" s="12"/>
      <c r="C77" s="12"/>
      <c r="D77" s="13" t="s">
        <v>73</v>
      </c>
      <c r="E77" s="14">
        <v>30000</v>
      </c>
      <c r="F77" s="14">
        <v>34200</v>
      </c>
      <c r="G77" s="14">
        <f t="shared" si="1"/>
        <v>-4200</v>
      </c>
      <c r="H77" s="14"/>
    </row>
    <row r="78" spans="2:8" x14ac:dyDescent="0.4">
      <c r="B78" s="12"/>
      <c r="C78" s="12"/>
      <c r="D78" s="13" t="s">
        <v>74</v>
      </c>
      <c r="E78" s="14"/>
      <c r="F78" s="14"/>
      <c r="G78" s="14">
        <f t="shared" si="1"/>
        <v>0</v>
      </c>
      <c r="H78" s="14"/>
    </row>
    <row r="79" spans="2:8" x14ac:dyDescent="0.4">
      <c r="B79" s="12"/>
      <c r="C79" s="12"/>
      <c r="D79" s="13" t="s">
        <v>75</v>
      </c>
      <c r="E79" s="14"/>
      <c r="F79" s="14"/>
      <c r="G79" s="14">
        <f t="shared" si="1"/>
        <v>0</v>
      </c>
      <c r="H79" s="14"/>
    </row>
    <row r="80" spans="2:8" x14ac:dyDescent="0.4">
      <c r="B80" s="12"/>
      <c r="C80" s="12"/>
      <c r="D80" s="13" t="s">
        <v>76</v>
      </c>
      <c r="E80" s="14">
        <v>450000</v>
      </c>
      <c r="F80" s="14">
        <v>587130</v>
      </c>
      <c r="G80" s="14">
        <f t="shared" si="1"/>
        <v>-137130</v>
      </c>
      <c r="H80" s="14"/>
    </row>
    <row r="81" spans="2:8" x14ac:dyDescent="0.4">
      <c r="B81" s="12"/>
      <c r="C81" s="12"/>
      <c r="D81" s="13" t="s">
        <v>77</v>
      </c>
      <c r="E81" s="14">
        <v>1850000</v>
      </c>
      <c r="F81" s="14">
        <v>1912547</v>
      </c>
      <c r="G81" s="14">
        <f t="shared" si="1"/>
        <v>-62547</v>
      </c>
      <c r="H81" s="14"/>
    </row>
    <row r="82" spans="2:8" x14ac:dyDescent="0.4">
      <c r="B82" s="12"/>
      <c r="C82" s="12"/>
      <c r="D82" s="13" t="s">
        <v>54</v>
      </c>
      <c r="E82" s="14">
        <v>4160000</v>
      </c>
      <c r="F82" s="14">
        <v>3798720</v>
      </c>
      <c r="G82" s="14">
        <f t="shared" si="1"/>
        <v>361280</v>
      </c>
      <c r="H82" s="14"/>
    </row>
    <row r="83" spans="2:8" x14ac:dyDescent="0.4">
      <c r="B83" s="12"/>
      <c r="C83" s="12"/>
      <c r="D83" s="13" t="s">
        <v>78</v>
      </c>
      <c r="E83" s="14"/>
      <c r="F83" s="14"/>
      <c r="G83" s="14">
        <f t="shared" si="1"/>
        <v>0</v>
      </c>
      <c r="H83" s="14"/>
    </row>
    <row r="84" spans="2:8" x14ac:dyDescent="0.4">
      <c r="B84" s="12"/>
      <c r="C84" s="12"/>
      <c r="D84" s="13" t="s">
        <v>79</v>
      </c>
      <c r="E84" s="14">
        <f>+E85</f>
        <v>0</v>
      </c>
      <c r="F84" s="14">
        <f>+F85</f>
        <v>0</v>
      </c>
      <c r="G84" s="14">
        <f t="shared" si="1"/>
        <v>0</v>
      </c>
      <c r="H84" s="14"/>
    </row>
    <row r="85" spans="2:8" x14ac:dyDescent="0.4">
      <c r="B85" s="12"/>
      <c r="C85" s="12"/>
      <c r="D85" s="13" t="s">
        <v>54</v>
      </c>
      <c r="E85" s="14"/>
      <c r="F85" s="14"/>
      <c r="G85" s="14">
        <f t="shared" si="1"/>
        <v>0</v>
      </c>
      <c r="H85" s="14"/>
    </row>
    <row r="86" spans="2:8" x14ac:dyDescent="0.4">
      <c r="B86" s="12"/>
      <c r="C86" s="12"/>
      <c r="D86" s="13" t="s">
        <v>80</v>
      </c>
      <c r="E86" s="14">
        <f>+E87+E88+E90</f>
        <v>1600000</v>
      </c>
      <c r="F86" s="14">
        <f>+F87+F88+F90</f>
        <v>0</v>
      </c>
      <c r="G86" s="14">
        <f t="shared" si="1"/>
        <v>1600000</v>
      </c>
      <c r="H86" s="14"/>
    </row>
    <row r="87" spans="2:8" x14ac:dyDescent="0.4">
      <c r="B87" s="12"/>
      <c r="C87" s="12"/>
      <c r="D87" s="13" t="s">
        <v>81</v>
      </c>
      <c r="E87" s="14"/>
      <c r="F87" s="14"/>
      <c r="G87" s="14">
        <f t="shared" si="1"/>
        <v>0</v>
      </c>
      <c r="H87" s="14"/>
    </row>
    <row r="88" spans="2:8" x14ac:dyDescent="0.4">
      <c r="B88" s="12"/>
      <c r="C88" s="12"/>
      <c r="D88" s="13" t="s">
        <v>82</v>
      </c>
      <c r="E88" s="14">
        <f>+E89</f>
        <v>0</v>
      </c>
      <c r="F88" s="14">
        <f>+F89</f>
        <v>0</v>
      </c>
      <c r="G88" s="14">
        <f t="shared" si="1"/>
        <v>0</v>
      </c>
      <c r="H88" s="14"/>
    </row>
    <row r="89" spans="2:8" x14ac:dyDescent="0.4">
      <c r="B89" s="12"/>
      <c r="C89" s="12"/>
      <c r="D89" s="13" t="s">
        <v>83</v>
      </c>
      <c r="E89" s="14"/>
      <c r="F89" s="14"/>
      <c r="G89" s="14">
        <f t="shared" si="1"/>
        <v>0</v>
      </c>
      <c r="H89" s="14"/>
    </row>
    <row r="90" spans="2:8" x14ac:dyDescent="0.4">
      <c r="B90" s="12"/>
      <c r="C90" s="12"/>
      <c r="D90" s="13" t="s">
        <v>84</v>
      </c>
      <c r="E90" s="14">
        <v>1600000</v>
      </c>
      <c r="F90" s="14"/>
      <c r="G90" s="14">
        <f t="shared" si="1"/>
        <v>1600000</v>
      </c>
      <c r="H90" s="14"/>
    </row>
    <row r="91" spans="2:8" x14ac:dyDescent="0.4">
      <c r="B91" s="12"/>
      <c r="C91" s="15"/>
      <c r="D91" s="16" t="s">
        <v>85</v>
      </c>
      <c r="E91" s="17">
        <f>+E48+E56+E59+E83+E84+E86</f>
        <v>181306000</v>
      </c>
      <c r="F91" s="17">
        <f>+F48+F56+F59+F83+F84+F86</f>
        <v>181935027</v>
      </c>
      <c r="G91" s="17">
        <f t="shared" si="1"/>
        <v>-629027</v>
      </c>
      <c r="H91" s="17"/>
    </row>
    <row r="92" spans="2:8" x14ac:dyDescent="0.4">
      <c r="B92" s="15"/>
      <c r="C92" s="18" t="s">
        <v>86</v>
      </c>
      <c r="D92" s="19"/>
      <c r="E92" s="20">
        <f xml:space="preserve"> +E47 - E91</f>
        <v>7372000</v>
      </c>
      <c r="F92" s="20">
        <f xml:space="preserve"> +F47 - F91</f>
        <v>5299837</v>
      </c>
      <c r="G92" s="20">
        <f t="shared" si="1"/>
        <v>2072163</v>
      </c>
      <c r="H92" s="20"/>
    </row>
    <row r="93" spans="2:8" x14ac:dyDescent="0.4">
      <c r="B93" s="9" t="s">
        <v>87</v>
      </c>
      <c r="C93" s="9" t="s">
        <v>10</v>
      </c>
      <c r="D93" s="13" t="s">
        <v>88</v>
      </c>
      <c r="E93" s="14">
        <f>+E94+E95</f>
        <v>21350000</v>
      </c>
      <c r="F93" s="14">
        <f>+F94+F95</f>
        <v>1360000</v>
      </c>
      <c r="G93" s="14">
        <f t="shared" si="1"/>
        <v>19990000</v>
      </c>
      <c r="H93" s="14"/>
    </row>
    <row r="94" spans="2:8" x14ac:dyDescent="0.4">
      <c r="B94" s="12"/>
      <c r="C94" s="12"/>
      <c r="D94" s="13" t="s">
        <v>89</v>
      </c>
      <c r="E94" s="14">
        <v>21350000</v>
      </c>
      <c r="F94" s="14">
        <v>1360000</v>
      </c>
      <c r="G94" s="14">
        <f t="shared" si="1"/>
        <v>19990000</v>
      </c>
      <c r="H94" s="14"/>
    </row>
    <row r="95" spans="2:8" x14ac:dyDescent="0.4">
      <c r="B95" s="12"/>
      <c r="C95" s="12"/>
      <c r="D95" s="13" t="s">
        <v>90</v>
      </c>
      <c r="E95" s="14"/>
      <c r="F95" s="14"/>
      <c r="G95" s="14">
        <f t="shared" si="1"/>
        <v>0</v>
      </c>
      <c r="H95" s="14"/>
    </row>
    <row r="96" spans="2:8" x14ac:dyDescent="0.4">
      <c r="B96" s="12"/>
      <c r="C96" s="12"/>
      <c r="D96" s="13" t="s">
        <v>91</v>
      </c>
      <c r="E96" s="14">
        <f>+E97+E98</f>
        <v>0</v>
      </c>
      <c r="F96" s="14">
        <f>+F97+F98</f>
        <v>0</v>
      </c>
      <c r="G96" s="14">
        <f t="shared" si="1"/>
        <v>0</v>
      </c>
      <c r="H96" s="14"/>
    </row>
    <row r="97" spans="2:8" x14ac:dyDescent="0.4">
      <c r="B97" s="12"/>
      <c r="C97" s="12"/>
      <c r="D97" s="13" t="s">
        <v>92</v>
      </c>
      <c r="E97" s="14"/>
      <c r="F97" s="14"/>
      <c r="G97" s="14">
        <f t="shared" si="1"/>
        <v>0</v>
      </c>
      <c r="H97" s="14"/>
    </row>
    <row r="98" spans="2:8" x14ac:dyDescent="0.4">
      <c r="B98" s="12"/>
      <c r="C98" s="12"/>
      <c r="D98" s="13" t="s">
        <v>93</v>
      </c>
      <c r="E98" s="14"/>
      <c r="F98" s="14"/>
      <c r="G98" s="14">
        <f t="shared" si="1"/>
        <v>0</v>
      </c>
      <c r="H98" s="14"/>
    </row>
    <row r="99" spans="2:8" x14ac:dyDescent="0.4">
      <c r="B99" s="12"/>
      <c r="C99" s="12"/>
      <c r="D99" s="13" t="s">
        <v>94</v>
      </c>
      <c r="E99" s="14"/>
      <c r="F99" s="14"/>
      <c r="G99" s="14">
        <f t="shared" si="1"/>
        <v>0</v>
      </c>
      <c r="H99" s="14"/>
    </row>
    <row r="100" spans="2:8" x14ac:dyDescent="0.4">
      <c r="B100" s="12"/>
      <c r="C100" s="12"/>
      <c r="D100" s="13" t="s">
        <v>95</v>
      </c>
      <c r="E100" s="14">
        <f>+E101+E102</f>
        <v>0</v>
      </c>
      <c r="F100" s="14">
        <f>+F101+F102</f>
        <v>0</v>
      </c>
      <c r="G100" s="14">
        <f t="shared" si="1"/>
        <v>0</v>
      </c>
      <c r="H100" s="14"/>
    </row>
    <row r="101" spans="2:8" x14ac:dyDescent="0.4">
      <c r="B101" s="12"/>
      <c r="C101" s="12"/>
      <c r="D101" s="13" t="s">
        <v>96</v>
      </c>
      <c r="E101" s="14"/>
      <c r="F101" s="14"/>
      <c r="G101" s="14">
        <f t="shared" si="1"/>
        <v>0</v>
      </c>
      <c r="H101" s="14"/>
    </row>
    <row r="102" spans="2:8" x14ac:dyDescent="0.4">
      <c r="B102" s="12"/>
      <c r="C102" s="12"/>
      <c r="D102" s="13" t="s">
        <v>97</v>
      </c>
      <c r="E102" s="14"/>
      <c r="F102" s="14"/>
      <c r="G102" s="14">
        <f t="shared" si="1"/>
        <v>0</v>
      </c>
      <c r="H102" s="14"/>
    </row>
    <row r="103" spans="2:8" x14ac:dyDescent="0.4">
      <c r="B103" s="12"/>
      <c r="C103" s="12"/>
      <c r="D103" s="13" t="s">
        <v>98</v>
      </c>
      <c r="E103" s="14"/>
      <c r="F103" s="14"/>
      <c r="G103" s="14">
        <f t="shared" si="1"/>
        <v>0</v>
      </c>
      <c r="H103" s="14"/>
    </row>
    <row r="104" spans="2:8" x14ac:dyDescent="0.4">
      <c r="B104" s="12"/>
      <c r="C104" s="15"/>
      <c r="D104" s="16" t="s">
        <v>99</v>
      </c>
      <c r="E104" s="17">
        <f>+E93+E96+E99+E100+E103</f>
        <v>21350000</v>
      </c>
      <c r="F104" s="17">
        <f>+F93+F96+F99+F100+F103</f>
        <v>1360000</v>
      </c>
      <c r="G104" s="17">
        <f t="shared" si="1"/>
        <v>19990000</v>
      </c>
      <c r="H104" s="17"/>
    </row>
    <row r="105" spans="2:8" x14ac:dyDescent="0.4">
      <c r="B105" s="12"/>
      <c r="C105" s="9" t="s">
        <v>43</v>
      </c>
      <c r="D105" s="13" t="s">
        <v>100</v>
      </c>
      <c r="E105" s="14"/>
      <c r="F105" s="14"/>
      <c r="G105" s="14">
        <f t="shared" si="1"/>
        <v>0</v>
      </c>
      <c r="H105" s="14"/>
    </row>
    <row r="106" spans="2:8" x14ac:dyDescent="0.4">
      <c r="B106" s="12"/>
      <c r="C106" s="12"/>
      <c r="D106" s="13" t="s">
        <v>101</v>
      </c>
      <c r="E106" s="14">
        <f>+E107+E108+E109+E110+E111+E112</f>
        <v>12095000</v>
      </c>
      <c r="F106" s="14">
        <f>+F107+F108+F109+F110+F111+F112</f>
        <v>10335909</v>
      </c>
      <c r="G106" s="14">
        <f t="shared" si="1"/>
        <v>1759091</v>
      </c>
      <c r="H106" s="14"/>
    </row>
    <row r="107" spans="2:8" x14ac:dyDescent="0.4">
      <c r="B107" s="12"/>
      <c r="C107" s="12"/>
      <c r="D107" s="13" t="s">
        <v>102</v>
      </c>
      <c r="E107" s="14"/>
      <c r="F107" s="14"/>
      <c r="G107" s="14">
        <f t="shared" si="1"/>
        <v>0</v>
      </c>
      <c r="H107" s="14"/>
    </row>
    <row r="108" spans="2:8" x14ac:dyDescent="0.4">
      <c r="B108" s="12"/>
      <c r="C108" s="12"/>
      <c r="D108" s="13" t="s">
        <v>103</v>
      </c>
      <c r="E108" s="14">
        <v>5000000</v>
      </c>
      <c r="F108" s="14">
        <v>3240000</v>
      </c>
      <c r="G108" s="14">
        <f t="shared" si="1"/>
        <v>1760000</v>
      </c>
      <c r="H108" s="14"/>
    </row>
    <row r="109" spans="2:8" x14ac:dyDescent="0.4">
      <c r="B109" s="12"/>
      <c r="C109" s="12"/>
      <c r="D109" s="13" t="s">
        <v>104</v>
      </c>
      <c r="E109" s="14"/>
      <c r="F109" s="14">
        <v>347760</v>
      </c>
      <c r="G109" s="14">
        <f t="shared" si="1"/>
        <v>-347760</v>
      </c>
      <c r="H109" s="14"/>
    </row>
    <row r="110" spans="2:8" x14ac:dyDescent="0.4">
      <c r="B110" s="12"/>
      <c r="C110" s="12"/>
      <c r="D110" s="13" t="s">
        <v>105</v>
      </c>
      <c r="E110" s="14">
        <v>2900000</v>
      </c>
      <c r="F110" s="14">
        <v>2693898</v>
      </c>
      <c r="G110" s="14">
        <f t="shared" si="1"/>
        <v>206102</v>
      </c>
      <c r="H110" s="14"/>
    </row>
    <row r="111" spans="2:8" x14ac:dyDescent="0.4">
      <c r="B111" s="12"/>
      <c r="C111" s="12"/>
      <c r="D111" s="13" t="s">
        <v>106</v>
      </c>
      <c r="E111" s="14">
        <v>4000000</v>
      </c>
      <c r="F111" s="14">
        <v>3917091</v>
      </c>
      <c r="G111" s="14">
        <f t="shared" si="1"/>
        <v>82909</v>
      </c>
      <c r="H111" s="14"/>
    </row>
    <row r="112" spans="2:8" x14ac:dyDescent="0.4">
      <c r="B112" s="12"/>
      <c r="C112" s="12"/>
      <c r="D112" s="13" t="s">
        <v>107</v>
      </c>
      <c r="E112" s="14">
        <v>195000</v>
      </c>
      <c r="F112" s="14">
        <v>137160</v>
      </c>
      <c r="G112" s="14">
        <f t="shared" si="1"/>
        <v>57840</v>
      </c>
      <c r="H112" s="14"/>
    </row>
    <row r="113" spans="2:8" x14ac:dyDescent="0.4">
      <c r="B113" s="12"/>
      <c r="C113" s="12"/>
      <c r="D113" s="13" t="s">
        <v>108</v>
      </c>
      <c r="E113" s="14"/>
      <c r="F113" s="14"/>
      <c r="G113" s="14">
        <f t="shared" si="1"/>
        <v>0</v>
      </c>
      <c r="H113" s="14"/>
    </row>
    <row r="114" spans="2:8" x14ac:dyDescent="0.4">
      <c r="B114" s="12"/>
      <c r="C114" s="12"/>
      <c r="D114" s="13" t="s">
        <v>109</v>
      </c>
      <c r="E114" s="14"/>
      <c r="F114" s="14"/>
      <c r="G114" s="14">
        <f t="shared" si="1"/>
        <v>0</v>
      </c>
      <c r="H114" s="14"/>
    </row>
    <row r="115" spans="2:8" x14ac:dyDescent="0.4">
      <c r="B115" s="12"/>
      <c r="C115" s="15"/>
      <c r="D115" s="16" t="s">
        <v>110</v>
      </c>
      <c r="E115" s="17">
        <f>+E105+E106+E113+E114</f>
        <v>12095000</v>
      </c>
      <c r="F115" s="17">
        <f>+F105+F106+F113+F114</f>
        <v>10335909</v>
      </c>
      <c r="G115" s="17">
        <f t="shared" si="1"/>
        <v>1759091</v>
      </c>
      <c r="H115" s="17"/>
    </row>
    <row r="116" spans="2:8" x14ac:dyDescent="0.4">
      <c r="B116" s="15"/>
      <c r="C116" s="21" t="s">
        <v>111</v>
      </c>
      <c r="D116" s="19"/>
      <c r="E116" s="20">
        <f xml:space="preserve"> +E104 - E115</f>
        <v>9255000</v>
      </c>
      <c r="F116" s="20">
        <f xml:space="preserve"> +F104 - F115</f>
        <v>-8975909</v>
      </c>
      <c r="G116" s="20">
        <f t="shared" si="1"/>
        <v>18230909</v>
      </c>
      <c r="H116" s="20"/>
    </row>
    <row r="117" spans="2:8" x14ac:dyDescent="0.4">
      <c r="B117" s="9" t="s">
        <v>112</v>
      </c>
      <c r="C117" s="9" t="s">
        <v>10</v>
      </c>
      <c r="D117" s="13" t="s">
        <v>113</v>
      </c>
      <c r="E117" s="14"/>
      <c r="F117" s="14"/>
      <c r="G117" s="14">
        <f t="shared" si="1"/>
        <v>0</v>
      </c>
      <c r="H117" s="14"/>
    </row>
    <row r="118" spans="2:8" x14ac:dyDescent="0.4">
      <c r="B118" s="12"/>
      <c r="C118" s="12"/>
      <c r="D118" s="13" t="s">
        <v>114</v>
      </c>
      <c r="E118" s="14"/>
      <c r="F118" s="14"/>
      <c r="G118" s="14">
        <f t="shared" si="1"/>
        <v>0</v>
      </c>
      <c r="H118" s="14"/>
    </row>
    <row r="119" spans="2:8" x14ac:dyDescent="0.4">
      <c r="B119" s="12"/>
      <c r="C119" s="12"/>
      <c r="D119" s="13" t="s">
        <v>115</v>
      </c>
      <c r="E119" s="14"/>
      <c r="F119" s="14"/>
      <c r="G119" s="14">
        <f t="shared" si="1"/>
        <v>0</v>
      </c>
      <c r="H119" s="14"/>
    </row>
    <row r="120" spans="2:8" x14ac:dyDescent="0.4">
      <c r="B120" s="12"/>
      <c r="C120" s="12"/>
      <c r="D120" s="13" t="s">
        <v>116</v>
      </c>
      <c r="E120" s="14"/>
      <c r="F120" s="14"/>
      <c r="G120" s="14">
        <f t="shared" si="1"/>
        <v>0</v>
      </c>
      <c r="H120" s="14"/>
    </row>
    <row r="121" spans="2:8" x14ac:dyDescent="0.4">
      <c r="B121" s="12"/>
      <c r="C121" s="12"/>
      <c r="D121" s="13" t="s">
        <v>117</v>
      </c>
      <c r="E121" s="14">
        <f>+E122+E123</f>
        <v>0</v>
      </c>
      <c r="F121" s="14">
        <f>+F122+F123</f>
        <v>3500000</v>
      </c>
      <c r="G121" s="14">
        <f t="shared" si="1"/>
        <v>-3500000</v>
      </c>
      <c r="H121" s="14"/>
    </row>
    <row r="122" spans="2:8" x14ac:dyDescent="0.4">
      <c r="B122" s="12"/>
      <c r="C122" s="12"/>
      <c r="D122" s="13" t="s">
        <v>118</v>
      </c>
      <c r="E122" s="14"/>
      <c r="F122" s="14">
        <v>3500000</v>
      </c>
      <c r="G122" s="14">
        <f t="shared" si="1"/>
        <v>-3500000</v>
      </c>
      <c r="H122" s="14"/>
    </row>
    <row r="123" spans="2:8" x14ac:dyDescent="0.4">
      <c r="B123" s="12"/>
      <c r="C123" s="12"/>
      <c r="D123" s="13" t="s">
        <v>119</v>
      </c>
      <c r="E123" s="14"/>
      <c r="F123" s="14"/>
      <c r="G123" s="14">
        <f t="shared" si="1"/>
        <v>0</v>
      </c>
      <c r="H123" s="14"/>
    </row>
    <row r="124" spans="2:8" x14ac:dyDescent="0.4">
      <c r="B124" s="12"/>
      <c r="C124" s="12"/>
      <c r="D124" s="13" t="s">
        <v>120</v>
      </c>
      <c r="E124" s="14"/>
      <c r="F124" s="14"/>
      <c r="G124" s="14">
        <f t="shared" si="1"/>
        <v>0</v>
      </c>
      <c r="H124" s="14"/>
    </row>
    <row r="125" spans="2:8" x14ac:dyDescent="0.4">
      <c r="B125" s="12"/>
      <c r="C125" s="12"/>
      <c r="D125" s="13" t="s">
        <v>121</v>
      </c>
      <c r="E125" s="14"/>
      <c r="F125" s="14"/>
      <c r="G125" s="14">
        <f t="shared" si="1"/>
        <v>0</v>
      </c>
      <c r="H125" s="14"/>
    </row>
    <row r="126" spans="2:8" x14ac:dyDescent="0.4">
      <c r="B126" s="12"/>
      <c r="C126" s="12"/>
      <c r="D126" s="13" t="s">
        <v>122</v>
      </c>
      <c r="E126" s="14"/>
      <c r="F126" s="14"/>
      <c r="G126" s="14">
        <f t="shared" si="1"/>
        <v>0</v>
      </c>
      <c r="H126" s="14"/>
    </row>
    <row r="127" spans="2:8" x14ac:dyDescent="0.4">
      <c r="B127" s="12"/>
      <c r="C127" s="12"/>
      <c r="D127" s="13" t="s">
        <v>123</v>
      </c>
      <c r="E127" s="14"/>
      <c r="F127" s="14"/>
      <c r="G127" s="14">
        <f t="shared" si="1"/>
        <v>0</v>
      </c>
      <c r="H127" s="14"/>
    </row>
    <row r="128" spans="2:8" x14ac:dyDescent="0.4">
      <c r="B128" s="12"/>
      <c r="C128" s="12"/>
      <c r="D128" s="13" t="s">
        <v>124</v>
      </c>
      <c r="E128" s="14"/>
      <c r="F128" s="14"/>
      <c r="G128" s="14">
        <f t="shared" si="1"/>
        <v>0</v>
      </c>
      <c r="H128" s="14"/>
    </row>
    <row r="129" spans="2:8" x14ac:dyDescent="0.4">
      <c r="B129" s="12"/>
      <c r="C129" s="12"/>
      <c r="D129" s="13" t="s">
        <v>125</v>
      </c>
      <c r="E129" s="14"/>
      <c r="F129" s="14"/>
      <c r="G129" s="14">
        <f t="shared" si="1"/>
        <v>0</v>
      </c>
      <c r="H129" s="14"/>
    </row>
    <row r="130" spans="2:8" x14ac:dyDescent="0.4">
      <c r="B130" s="12"/>
      <c r="C130" s="12"/>
      <c r="D130" s="13" t="s">
        <v>126</v>
      </c>
      <c r="E130" s="14"/>
      <c r="F130" s="14"/>
      <c r="G130" s="14">
        <f t="shared" si="1"/>
        <v>0</v>
      </c>
      <c r="H130" s="14"/>
    </row>
    <row r="131" spans="2:8" x14ac:dyDescent="0.4">
      <c r="B131" s="12"/>
      <c r="C131" s="12"/>
      <c r="D131" s="13" t="s">
        <v>127</v>
      </c>
      <c r="E131" s="14">
        <f>+E132</f>
        <v>172000</v>
      </c>
      <c r="F131" s="14">
        <f>+F132</f>
        <v>423213</v>
      </c>
      <c r="G131" s="14">
        <f t="shared" si="1"/>
        <v>-251213</v>
      </c>
      <c r="H131" s="14"/>
    </row>
    <row r="132" spans="2:8" x14ac:dyDescent="0.4">
      <c r="B132" s="12"/>
      <c r="C132" s="12"/>
      <c r="D132" s="13" t="s">
        <v>128</v>
      </c>
      <c r="E132" s="14">
        <v>172000</v>
      </c>
      <c r="F132" s="14">
        <v>423213</v>
      </c>
      <c r="G132" s="14">
        <f t="shared" si="1"/>
        <v>-251213</v>
      </c>
      <c r="H132" s="14"/>
    </row>
    <row r="133" spans="2:8" x14ac:dyDescent="0.4">
      <c r="B133" s="12"/>
      <c r="C133" s="15"/>
      <c r="D133" s="16" t="s">
        <v>129</v>
      </c>
      <c r="E133" s="17">
        <f>+E117+E118+E119+E120+E121+E124+E125+E126+E127+E128+E129+E130+E131</f>
        <v>172000</v>
      </c>
      <c r="F133" s="17">
        <f>+F117+F118+F119+F120+F121+F124+F125+F126+F127+F128+F129+F130+F131</f>
        <v>3923213</v>
      </c>
      <c r="G133" s="17">
        <f t="shared" si="1"/>
        <v>-3751213</v>
      </c>
      <c r="H133" s="17"/>
    </row>
    <row r="134" spans="2:8" x14ac:dyDescent="0.4">
      <c r="B134" s="12"/>
      <c r="C134" s="9" t="s">
        <v>43</v>
      </c>
      <c r="D134" s="13" t="s">
        <v>130</v>
      </c>
      <c r="E134" s="14"/>
      <c r="F134" s="14"/>
      <c r="G134" s="14">
        <f t="shared" si="1"/>
        <v>0</v>
      </c>
      <c r="H134" s="14"/>
    </row>
    <row r="135" spans="2:8" x14ac:dyDescent="0.4">
      <c r="B135" s="12"/>
      <c r="C135" s="12"/>
      <c r="D135" s="13" t="s">
        <v>131</v>
      </c>
      <c r="E135" s="14"/>
      <c r="F135" s="14"/>
      <c r="G135" s="14">
        <f t="shared" ref="G135:G154" si="2">E135-F135</f>
        <v>0</v>
      </c>
      <c r="H135" s="14"/>
    </row>
    <row r="136" spans="2:8" x14ac:dyDescent="0.4">
      <c r="B136" s="12"/>
      <c r="C136" s="12"/>
      <c r="D136" s="13" t="s">
        <v>132</v>
      </c>
      <c r="E136" s="14"/>
      <c r="F136" s="14"/>
      <c r="G136" s="14">
        <f t="shared" si="2"/>
        <v>0</v>
      </c>
      <c r="H136" s="14"/>
    </row>
    <row r="137" spans="2:8" x14ac:dyDescent="0.4">
      <c r="B137" s="12"/>
      <c r="C137" s="12"/>
      <c r="D137" s="13" t="s">
        <v>133</v>
      </c>
      <c r="E137" s="14">
        <f>+E138</f>
        <v>10000000</v>
      </c>
      <c r="F137" s="14">
        <f>+F138</f>
        <v>10000000</v>
      </c>
      <c r="G137" s="14">
        <f t="shared" si="2"/>
        <v>0</v>
      </c>
      <c r="H137" s="14"/>
    </row>
    <row r="138" spans="2:8" x14ac:dyDescent="0.4">
      <c r="B138" s="12"/>
      <c r="C138" s="12"/>
      <c r="D138" s="13" t="s">
        <v>134</v>
      </c>
      <c r="E138" s="14">
        <v>10000000</v>
      </c>
      <c r="F138" s="14">
        <v>10000000</v>
      </c>
      <c r="G138" s="14">
        <f t="shared" si="2"/>
        <v>0</v>
      </c>
      <c r="H138" s="14"/>
    </row>
    <row r="139" spans="2:8" x14ac:dyDescent="0.4">
      <c r="B139" s="12"/>
      <c r="C139" s="12"/>
      <c r="D139" s="13" t="s">
        <v>135</v>
      </c>
      <c r="E139" s="14"/>
      <c r="F139" s="14"/>
      <c r="G139" s="14">
        <f t="shared" si="2"/>
        <v>0</v>
      </c>
      <c r="H139" s="14"/>
    </row>
    <row r="140" spans="2:8" x14ac:dyDescent="0.4">
      <c r="B140" s="12"/>
      <c r="C140" s="12"/>
      <c r="D140" s="13" t="s">
        <v>136</v>
      </c>
      <c r="E140" s="14"/>
      <c r="F140" s="14"/>
      <c r="G140" s="14">
        <f t="shared" si="2"/>
        <v>0</v>
      </c>
      <c r="H140" s="14"/>
    </row>
    <row r="141" spans="2:8" x14ac:dyDescent="0.4">
      <c r="B141" s="12"/>
      <c r="C141" s="12"/>
      <c r="D141" s="13" t="s">
        <v>137</v>
      </c>
      <c r="E141" s="14"/>
      <c r="F141" s="14"/>
      <c r="G141" s="14">
        <f t="shared" si="2"/>
        <v>0</v>
      </c>
      <c r="H141" s="14"/>
    </row>
    <row r="142" spans="2:8" x14ac:dyDescent="0.4">
      <c r="B142" s="12"/>
      <c r="C142" s="12"/>
      <c r="D142" s="22" t="s">
        <v>138</v>
      </c>
      <c r="E142" s="23"/>
      <c r="F142" s="23"/>
      <c r="G142" s="23">
        <f t="shared" si="2"/>
        <v>0</v>
      </c>
      <c r="H142" s="23"/>
    </row>
    <row r="143" spans="2:8" x14ac:dyDescent="0.4">
      <c r="B143" s="12"/>
      <c r="C143" s="12"/>
      <c r="D143" s="22" t="s">
        <v>139</v>
      </c>
      <c r="E143" s="23">
        <v>571000</v>
      </c>
      <c r="F143" s="23"/>
      <c r="G143" s="23">
        <f t="shared" si="2"/>
        <v>571000</v>
      </c>
      <c r="H143" s="23"/>
    </row>
    <row r="144" spans="2:8" x14ac:dyDescent="0.4">
      <c r="B144" s="12"/>
      <c r="C144" s="12"/>
      <c r="D144" s="22" t="s">
        <v>140</v>
      </c>
      <c r="E144" s="23"/>
      <c r="F144" s="23"/>
      <c r="G144" s="23">
        <f t="shared" si="2"/>
        <v>0</v>
      </c>
      <c r="H144" s="23"/>
    </row>
    <row r="145" spans="2:8" x14ac:dyDescent="0.4">
      <c r="B145" s="12"/>
      <c r="C145" s="12"/>
      <c r="D145" s="24" t="s">
        <v>141</v>
      </c>
      <c r="E145" s="23"/>
      <c r="F145" s="23"/>
      <c r="G145" s="23">
        <f t="shared" si="2"/>
        <v>0</v>
      </c>
      <c r="H145" s="23"/>
    </row>
    <row r="146" spans="2:8" x14ac:dyDescent="0.4">
      <c r="B146" s="12"/>
      <c r="C146" s="12"/>
      <c r="D146" s="22" t="s">
        <v>142</v>
      </c>
      <c r="E146" s="23">
        <f>+E147</f>
        <v>980000</v>
      </c>
      <c r="F146" s="23">
        <f>+F147</f>
        <v>830942</v>
      </c>
      <c r="G146" s="23">
        <f t="shared" si="2"/>
        <v>149058</v>
      </c>
      <c r="H146" s="23"/>
    </row>
    <row r="147" spans="2:8" x14ac:dyDescent="0.4">
      <c r="B147" s="12"/>
      <c r="C147" s="12"/>
      <c r="D147" s="22" t="s">
        <v>143</v>
      </c>
      <c r="E147" s="23">
        <v>980000</v>
      </c>
      <c r="F147" s="23">
        <v>830942</v>
      </c>
      <c r="G147" s="23">
        <f t="shared" si="2"/>
        <v>149058</v>
      </c>
      <c r="H147" s="23"/>
    </row>
    <row r="148" spans="2:8" x14ac:dyDescent="0.4">
      <c r="B148" s="12"/>
      <c r="C148" s="15"/>
      <c r="D148" s="25" t="s">
        <v>144</v>
      </c>
      <c r="E148" s="26">
        <f>+E134+E135+E136+E137+E139+E140+E141+E142+E143+E144+E145+E146</f>
        <v>11551000</v>
      </c>
      <c r="F148" s="26">
        <f>+F134+F135+F136+F137+F139+F140+F141+F142+F143+F144+F145+F146</f>
        <v>10830942</v>
      </c>
      <c r="G148" s="26">
        <f t="shared" si="2"/>
        <v>720058</v>
      </c>
      <c r="H148" s="26"/>
    </row>
    <row r="149" spans="2:8" x14ac:dyDescent="0.4">
      <c r="B149" s="15"/>
      <c r="C149" s="21" t="s">
        <v>145</v>
      </c>
      <c r="D149" s="19"/>
      <c r="E149" s="20">
        <f xml:space="preserve"> +E133 - E148</f>
        <v>-11379000</v>
      </c>
      <c r="F149" s="20">
        <f xml:space="preserve"> +F133 - F148</f>
        <v>-6907729</v>
      </c>
      <c r="G149" s="20">
        <f t="shared" si="2"/>
        <v>-4471271</v>
      </c>
      <c r="H149" s="20"/>
    </row>
    <row r="150" spans="2:8" x14ac:dyDescent="0.4">
      <c r="B150" s="27" t="s">
        <v>146</v>
      </c>
      <c r="C150" s="28"/>
      <c r="D150" s="29"/>
      <c r="E150" s="30">
        <v>968000</v>
      </c>
      <c r="F150" s="30"/>
      <c r="G150" s="30">
        <f>E150 + E151</f>
        <v>968000</v>
      </c>
      <c r="H150" s="30"/>
    </row>
    <row r="151" spans="2:8" x14ac:dyDescent="0.4">
      <c r="B151" s="31"/>
      <c r="C151" s="32"/>
      <c r="D151" s="33"/>
      <c r="E151" s="34"/>
      <c r="F151" s="34"/>
      <c r="G151" s="34"/>
      <c r="H151" s="34"/>
    </row>
    <row r="152" spans="2:8" x14ac:dyDescent="0.4">
      <c r="B152" s="21" t="s">
        <v>147</v>
      </c>
      <c r="C152" s="18"/>
      <c r="D152" s="19"/>
      <c r="E152" s="20">
        <f xml:space="preserve"> +E92 +E116 +E149 - (E150 + E151)</f>
        <v>4280000</v>
      </c>
      <c r="F152" s="20">
        <f xml:space="preserve"> +F92 +F116 +F149 - (F150 + F151)</f>
        <v>-10583801</v>
      </c>
      <c r="G152" s="20">
        <f t="shared" si="2"/>
        <v>14863801</v>
      </c>
      <c r="H152" s="20"/>
    </row>
    <row r="153" spans="2:8" x14ac:dyDescent="0.4">
      <c r="B153" s="21" t="s">
        <v>148</v>
      </c>
      <c r="C153" s="18"/>
      <c r="D153" s="19"/>
      <c r="E153" s="20">
        <v>139241827</v>
      </c>
      <c r="F153" s="20">
        <v>139241827</v>
      </c>
      <c r="G153" s="20">
        <f t="shared" si="2"/>
        <v>0</v>
      </c>
      <c r="H153" s="20"/>
    </row>
    <row r="154" spans="2:8" x14ac:dyDescent="0.4">
      <c r="B154" s="21" t="s">
        <v>149</v>
      </c>
      <c r="C154" s="18"/>
      <c r="D154" s="19"/>
      <c r="E154" s="20">
        <f xml:space="preserve"> +E152 +E153</f>
        <v>143521827</v>
      </c>
      <c r="F154" s="20">
        <f xml:space="preserve"> +F152 +F153</f>
        <v>128658026</v>
      </c>
      <c r="G154" s="20">
        <f t="shared" si="2"/>
        <v>14863801</v>
      </c>
      <c r="H154" s="20"/>
    </row>
  </sheetData>
  <mergeCells count="12">
    <mergeCell ref="B93:B116"/>
    <mergeCell ref="C93:C104"/>
    <mergeCell ref="C105:C115"/>
    <mergeCell ref="B117:B149"/>
    <mergeCell ref="C117:C133"/>
    <mergeCell ref="C134:C148"/>
    <mergeCell ref="B2:H2"/>
    <mergeCell ref="B3:H3"/>
    <mergeCell ref="B5:D5"/>
    <mergeCell ref="B6:B92"/>
    <mergeCell ref="C6:C47"/>
    <mergeCell ref="C48:C91"/>
  </mergeCells>
  <phoneticPr fontId="2"/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54"/>
  <sheetViews>
    <sheetView showGridLines="0" workbookViewId="0"/>
  </sheetViews>
  <sheetFormatPr defaultRowHeight="18.75" x14ac:dyDescent="0.4"/>
  <cols>
    <col min="1" max="3" width="2.875" customWidth="1"/>
    <col min="4" max="4" width="53" customWidth="1"/>
    <col min="5" max="8" width="20.75" customWidth="1"/>
  </cols>
  <sheetData>
    <row r="1" spans="2:8" ht="21" x14ac:dyDescent="0.4">
      <c r="B1" s="1"/>
      <c r="C1" s="1"/>
      <c r="D1" s="1"/>
      <c r="E1" s="2"/>
      <c r="F1" s="2"/>
      <c r="G1" s="3"/>
      <c r="H1" s="3" t="s">
        <v>0</v>
      </c>
    </row>
    <row r="2" spans="2:8" ht="21" x14ac:dyDescent="0.4">
      <c r="B2" s="4" t="s">
        <v>150</v>
      </c>
      <c r="C2" s="4"/>
      <c r="D2" s="4"/>
      <c r="E2" s="4"/>
      <c r="F2" s="4"/>
      <c r="G2" s="4"/>
      <c r="H2" s="4"/>
    </row>
    <row r="3" spans="2:8" ht="21" x14ac:dyDescent="0.4">
      <c r="B3" s="5" t="s">
        <v>151</v>
      </c>
      <c r="C3" s="5"/>
      <c r="D3" s="5"/>
      <c r="E3" s="5"/>
      <c r="F3" s="5"/>
      <c r="G3" s="5"/>
      <c r="H3" s="5"/>
    </row>
    <row r="4" spans="2:8" x14ac:dyDescent="0.4">
      <c r="B4" s="6"/>
      <c r="C4" s="6"/>
      <c r="D4" s="6"/>
      <c r="E4" s="6"/>
      <c r="F4" s="2"/>
      <c r="G4" s="2"/>
      <c r="H4" s="6" t="s">
        <v>152</v>
      </c>
    </row>
    <row r="5" spans="2:8" x14ac:dyDescent="0.4">
      <c r="B5" s="7" t="s">
        <v>4</v>
      </c>
      <c r="C5" s="7"/>
      <c r="D5" s="7"/>
      <c r="E5" s="8" t="s">
        <v>5</v>
      </c>
      <c r="F5" s="8" t="s">
        <v>6</v>
      </c>
      <c r="G5" s="8" t="s">
        <v>7</v>
      </c>
      <c r="H5" s="8" t="s">
        <v>8</v>
      </c>
    </row>
    <row r="6" spans="2:8" x14ac:dyDescent="0.4">
      <c r="B6" s="9" t="s">
        <v>9</v>
      </c>
      <c r="C6" s="9" t="s">
        <v>10</v>
      </c>
      <c r="D6" s="10" t="s">
        <v>11</v>
      </c>
      <c r="E6" s="11">
        <f>+E7+E14+E21+E24+E29</f>
        <v>0</v>
      </c>
      <c r="F6" s="11">
        <f>+F7+F14+F21+F24+F29</f>
        <v>0</v>
      </c>
      <c r="G6" s="11">
        <f>E6-F6</f>
        <v>0</v>
      </c>
      <c r="H6" s="11"/>
    </row>
    <row r="7" spans="2:8" x14ac:dyDescent="0.4">
      <c r="B7" s="12"/>
      <c r="C7" s="12"/>
      <c r="D7" s="13" t="s">
        <v>12</v>
      </c>
      <c r="E7" s="14">
        <f>+E8+E9+E10+E11+E12+E13</f>
        <v>0</v>
      </c>
      <c r="F7" s="14">
        <f>+F8+F9+F10+F11+F12+F13</f>
        <v>0</v>
      </c>
      <c r="G7" s="14">
        <f t="shared" ref="G7:G70" si="0">E7-F7</f>
        <v>0</v>
      </c>
      <c r="H7" s="14"/>
    </row>
    <row r="8" spans="2:8" x14ac:dyDescent="0.4">
      <c r="B8" s="12"/>
      <c r="C8" s="12"/>
      <c r="D8" s="13" t="s">
        <v>13</v>
      </c>
      <c r="E8" s="14"/>
      <c r="F8" s="14"/>
      <c r="G8" s="14">
        <f t="shared" si="0"/>
        <v>0</v>
      </c>
      <c r="H8" s="14"/>
    </row>
    <row r="9" spans="2:8" x14ac:dyDescent="0.4">
      <c r="B9" s="12"/>
      <c r="C9" s="12"/>
      <c r="D9" s="13" t="s">
        <v>14</v>
      </c>
      <c r="E9" s="14"/>
      <c r="F9" s="14"/>
      <c r="G9" s="14">
        <f t="shared" si="0"/>
        <v>0</v>
      </c>
      <c r="H9" s="14"/>
    </row>
    <row r="10" spans="2:8" x14ac:dyDescent="0.4">
      <c r="B10" s="12"/>
      <c r="C10" s="12"/>
      <c r="D10" s="13" t="s">
        <v>15</v>
      </c>
      <c r="E10" s="14"/>
      <c r="F10" s="14"/>
      <c r="G10" s="14">
        <f t="shared" si="0"/>
        <v>0</v>
      </c>
      <c r="H10" s="14"/>
    </row>
    <row r="11" spans="2:8" x14ac:dyDescent="0.4">
      <c r="B11" s="12"/>
      <c r="C11" s="12"/>
      <c r="D11" s="13" t="s">
        <v>16</v>
      </c>
      <c r="E11" s="14"/>
      <c r="F11" s="14"/>
      <c r="G11" s="14">
        <f t="shared" si="0"/>
        <v>0</v>
      </c>
      <c r="H11" s="14"/>
    </row>
    <row r="12" spans="2:8" x14ac:dyDescent="0.4">
      <c r="B12" s="12"/>
      <c r="C12" s="12"/>
      <c r="D12" s="13" t="s">
        <v>17</v>
      </c>
      <c r="E12" s="14"/>
      <c r="F12" s="14"/>
      <c r="G12" s="14">
        <f t="shared" si="0"/>
        <v>0</v>
      </c>
      <c r="H12" s="14"/>
    </row>
    <row r="13" spans="2:8" x14ac:dyDescent="0.4">
      <c r="B13" s="12"/>
      <c r="C13" s="12"/>
      <c r="D13" s="13" t="s">
        <v>18</v>
      </c>
      <c r="E13" s="14"/>
      <c r="F13" s="14"/>
      <c r="G13" s="14">
        <f t="shared" si="0"/>
        <v>0</v>
      </c>
      <c r="H13" s="14"/>
    </row>
    <row r="14" spans="2:8" x14ac:dyDescent="0.4">
      <c r="B14" s="12"/>
      <c r="C14" s="12"/>
      <c r="D14" s="13" t="s">
        <v>19</v>
      </c>
      <c r="E14" s="14">
        <f>+E15+E16+E17+E18+E19+E20</f>
        <v>0</v>
      </c>
      <c r="F14" s="14">
        <f>+F15+F16+F17+F18+F19+F20</f>
        <v>0</v>
      </c>
      <c r="G14" s="14">
        <f t="shared" si="0"/>
        <v>0</v>
      </c>
      <c r="H14" s="14"/>
    </row>
    <row r="15" spans="2:8" x14ac:dyDescent="0.4">
      <c r="B15" s="12"/>
      <c r="C15" s="12"/>
      <c r="D15" s="13" t="s">
        <v>13</v>
      </c>
      <c r="E15" s="14"/>
      <c r="F15" s="14"/>
      <c r="G15" s="14">
        <f t="shared" si="0"/>
        <v>0</v>
      </c>
      <c r="H15" s="14"/>
    </row>
    <row r="16" spans="2:8" x14ac:dyDescent="0.4">
      <c r="B16" s="12"/>
      <c r="C16" s="12"/>
      <c r="D16" s="13" t="s">
        <v>14</v>
      </c>
      <c r="E16" s="14"/>
      <c r="F16" s="14"/>
      <c r="G16" s="14">
        <f t="shared" si="0"/>
        <v>0</v>
      </c>
      <c r="H16" s="14"/>
    </row>
    <row r="17" spans="2:8" x14ac:dyDescent="0.4">
      <c r="B17" s="12"/>
      <c r="C17" s="12"/>
      <c r="D17" s="13" t="s">
        <v>15</v>
      </c>
      <c r="E17" s="14"/>
      <c r="F17" s="14"/>
      <c r="G17" s="14">
        <f t="shared" si="0"/>
        <v>0</v>
      </c>
      <c r="H17" s="14"/>
    </row>
    <row r="18" spans="2:8" x14ac:dyDescent="0.4">
      <c r="B18" s="12"/>
      <c r="C18" s="12"/>
      <c r="D18" s="13" t="s">
        <v>16</v>
      </c>
      <c r="E18" s="14"/>
      <c r="F18" s="14"/>
      <c r="G18" s="14">
        <f t="shared" si="0"/>
        <v>0</v>
      </c>
      <c r="H18" s="14"/>
    </row>
    <row r="19" spans="2:8" x14ac:dyDescent="0.4">
      <c r="B19" s="12"/>
      <c r="C19" s="12"/>
      <c r="D19" s="13" t="s">
        <v>17</v>
      </c>
      <c r="E19" s="14"/>
      <c r="F19" s="14"/>
      <c r="G19" s="14">
        <f t="shared" si="0"/>
        <v>0</v>
      </c>
      <c r="H19" s="14"/>
    </row>
    <row r="20" spans="2:8" x14ac:dyDescent="0.4">
      <c r="B20" s="12"/>
      <c r="C20" s="12"/>
      <c r="D20" s="13" t="s">
        <v>18</v>
      </c>
      <c r="E20" s="14"/>
      <c r="F20" s="14"/>
      <c r="G20" s="14">
        <f t="shared" si="0"/>
        <v>0</v>
      </c>
      <c r="H20" s="14"/>
    </row>
    <row r="21" spans="2:8" x14ac:dyDescent="0.4">
      <c r="B21" s="12"/>
      <c r="C21" s="12"/>
      <c r="D21" s="13" t="s">
        <v>20</v>
      </c>
      <c r="E21" s="14">
        <f>+E22+E23</f>
        <v>0</v>
      </c>
      <c r="F21" s="14">
        <f>+F22+F23</f>
        <v>0</v>
      </c>
      <c r="G21" s="14">
        <f t="shared" si="0"/>
        <v>0</v>
      </c>
      <c r="H21" s="14"/>
    </row>
    <row r="22" spans="2:8" x14ac:dyDescent="0.4">
      <c r="B22" s="12"/>
      <c r="C22" s="12"/>
      <c r="D22" s="13" t="s">
        <v>21</v>
      </c>
      <c r="E22" s="14"/>
      <c r="F22" s="14"/>
      <c r="G22" s="14">
        <f t="shared" si="0"/>
        <v>0</v>
      </c>
      <c r="H22" s="14"/>
    </row>
    <row r="23" spans="2:8" x14ac:dyDescent="0.4">
      <c r="B23" s="12"/>
      <c r="C23" s="12"/>
      <c r="D23" s="13" t="s">
        <v>22</v>
      </c>
      <c r="E23" s="14"/>
      <c r="F23" s="14"/>
      <c r="G23" s="14">
        <f t="shared" si="0"/>
        <v>0</v>
      </c>
      <c r="H23" s="14"/>
    </row>
    <row r="24" spans="2:8" x14ac:dyDescent="0.4">
      <c r="B24" s="12"/>
      <c r="C24" s="12"/>
      <c r="D24" s="13" t="s">
        <v>23</v>
      </c>
      <c r="E24" s="14">
        <f>+E25+E26+E27+E28</f>
        <v>0</v>
      </c>
      <c r="F24" s="14">
        <f>+F25+F26+F27+F28</f>
        <v>0</v>
      </c>
      <c r="G24" s="14">
        <f t="shared" si="0"/>
        <v>0</v>
      </c>
      <c r="H24" s="14"/>
    </row>
    <row r="25" spans="2:8" x14ac:dyDescent="0.4">
      <c r="B25" s="12"/>
      <c r="C25" s="12"/>
      <c r="D25" s="13" t="s">
        <v>24</v>
      </c>
      <c r="E25" s="14"/>
      <c r="F25" s="14"/>
      <c r="G25" s="14">
        <f t="shared" si="0"/>
        <v>0</v>
      </c>
      <c r="H25" s="14"/>
    </row>
    <row r="26" spans="2:8" x14ac:dyDescent="0.4">
      <c r="B26" s="12"/>
      <c r="C26" s="12"/>
      <c r="D26" s="13" t="s">
        <v>25</v>
      </c>
      <c r="E26" s="14"/>
      <c r="F26" s="14"/>
      <c r="G26" s="14">
        <f t="shared" si="0"/>
        <v>0</v>
      </c>
      <c r="H26" s="14"/>
    </row>
    <row r="27" spans="2:8" x14ac:dyDescent="0.4">
      <c r="B27" s="12"/>
      <c r="C27" s="12"/>
      <c r="D27" s="13" t="s">
        <v>26</v>
      </c>
      <c r="E27" s="14"/>
      <c r="F27" s="14"/>
      <c r="G27" s="14">
        <f t="shared" si="0"/>
        <v>0</v>
      </c>
      <c r="H27" s="14"/>
    </row>
    <row r="28" spans="2:8" x14ac:dyDescent="0.4">
      <c r="B28" s="12"/>
      <c r="C28" s="12"/>
      <c r="D28" s="13" t="s">
        <v>27</v>
      </c>
      <c r="E28" s="14"/>
      <c r="F28" s="14"/>
      <c r="G28" s="14">
        <f t="shared" si="0"/>
        <v>0</v>
      </c>
      <c r="H28" s="14"/>
    </row>
    <row r="29" spans="2:8" x14ac:dyDescent="0.4">
      <c r="B29" s="12"/>
      <c r="C29" s="12"/>
      <c r="D29" s="13" t="s">
        <v>28</v>
      </c>
      <c r="E29" s="14"/>
      <c r="F29" s="14"/>
      <c r="G29" s="14">
        <f t="shared" si="0"/>
        <v>0</v>
      </c>
      <c r="H29" s="14"/>
    </row>
    <row r="30" spans="2:8" x14ac:dyDescent="0.4">
      <c r="B30" s="12"/>
      <c r="C30" s="12"/>
      <c r="D30" s="13" t="s">
        <v>29</v>
      </c>
      <c r="E30" s="14">
        <f>+E31+E32</f>
        <v>65000000</v>
      </c>
      <c r="F30" s="14">
        <f>+F31+F32</f>
        <v>68686111</v>
      </c>
      <c r="G30" s="14">
        <f t="shared" si="0"/>
        <v>-3686111</v>
      </c>
      <c r="H30" s="14"/>
    </row>
    <row r="31" spans="2:8" x14ac:dyDescent="0.4">
      <c r="B31" s="12"/>
      <c r="C31" s="12"/>
      <c r="D31" s="13" t="s">
        <v>30</v>
      </c>
      <c r="E31" s="14">
        <v>65000000</v>
      </c>
      <c r="F31" s="14">
        <v>68686111</v>
      </c>
      <c r="G31" s="14">
        <f t="shared" si="0"/>
        <v>-3686111</v>
      </c>
      <c r="H31" s="14"/>
    </row>
    <row r="32" spans="2:8" x14ac:dyDescent="0.4">
      <c r="B32" s="12"/>
      <c r="C32" s="12"/>
      <c r="D32" s="13" t="s">
        <v>23</v>
      </c>
      <c r="E32" s="14">
        <f>+E33+E34+E35</f>
        <v>0</v>
      </c>
      <c r="F32" s="14">
        <f>+F33+F34+F35</f>
        <v>0</v>
      </c>
      <c r="G32" s="14">
        <f t="shared" si="0"/>
        <v>0</v>
      </c>
      <c r="H32" s="14"/>
    </row>
    <row r="33" spans="2:8" x14ac:dyDescent="0.4">
      <c r="B33" s="12"/>
      <c r="C33" s="12"/>
      <c r="D33" s="13" t="s">
        <v>24</v>
      </c>
      <c r="E33" s="14"/>
      <c r="F33" s="14"/>
      <c r="G33" s="14">
        <f t="shared" si="0"/>
        <v>0</v>
      </c>
      <c r="H33" s="14"/>
    </row>
    <row r="34" spans="2:8" x14ac:dyDescent="0.4">
      <c r="B34" s="12"/>
      <c r="C34" s="12"/>
      <c r="D34" s="13" t="s">
        <v>26</v>
      </c>
      <c r="E34" s="14"/>
      <c r="F34" s="14"/>
      <c r="G34" s="14">
        <f t="shared" si="0"/>
        <v>0</v>
      </c>
      <c r="H34" s="14"/>
    </row>
    <row r="35" spans="2:8" x14ac:dyDescent="0.4">
      <c r="B35" s="12"/>
      <c r="C35" s="12"/>
      <c r="D35" s="13" t="s">
        <v>27</v>
      </c>
      <c r="E35" s="14"/>
      <c r="F35" s="14"/>
      <c r="G35" s="14">
        <f t="shared" si="0"/>
        <v>0</v>
      </c>
      <c r="H35" s="14"/>
    </row>
    <row r="36" spans="2:8" x14ac:dyDescent="0.4">
      <c r="B36" s="12"/>
      <c r="C36" s="12"/>
      <c r="D36" s="13" t="s">
        <v>31</v>
      </c>
      <c r="E36" s="14"/>
      <c r="F36" s="14"/>
      <c r="G36" s="14">
        <f t="shared" si="0"/>
        <v>0</v>
      </c>
      <c r="H36" s="14"/>
    </row>
    <row r="37" spans="2:8" x14ac:dyDescent="0.4">
      <c r="B37" s="12"/>
      <c r="C37" s="12"/>
      <c r="D37" s="13" t="s">
        <v>32</v>
      </c>
      <c r="E37" s="14"/>
      <c r="F37" s="14"/>
      <c r="G37" s="14">
        <f t="shared" si="0"/>
        <v>0</v>
      </c>
      <c r="H37" s="14"/>
    </row>
    <row r="38" spans="2:8" x14ac:dyDescent="0.4">
      <c r="B38" s="12"/>
      <c r="C38" s="12"/>
      <c r="D38" s="13" t="s">
        <v>33</v>
      </c>
      <c r="E38" s="14">
        <v>1000</v>
      </c>
      <c r="F38" s="14">
        <v>15</v>
      </c>
      <c r="G38" s="14">
        <f t="shared" si="0"/>
        <v>985</v>
      </c>
      <c r="H38" s="14"/>
    </row>
    <row r="39" spans="2:8" x14ac:dyDescent="0.4">
      <c r="B39" s="12"/>
      <c r="C39" s="12"/>
      <c r="D39" s="13" t="s">
        <v>34</v>
      </c>
      <c r="E39" s="14">
        <f>+E40+E41+E42</f>
        <v>3000</v>
      </c>
      <c r="F39" s="14">
        <f>+F40+F41+F42</f>
        <v>0</v>
      </c>
      <c r="G39" s="14">
        <f t="shared" si="0"/>
        <v>3000</v>
      </c>
      <c r="H39" s="14"/>
    </row>
    <row r="40" spans="2:8" x14ac:dyDescent="0.4">
      <c r="B40" s="12"/>
      <c r="C40" s="12"/>
      <c r="D40" s="13" t="s">
        <v>35</v>
      </c>
      <c r="E40" s="14"/>
      <c r="F40" s="14"/>
      <c r="G40" s="14">
        <f t="shared" si="0"/>
        <v>0</v>
      </c>
      <c r="H40" s="14"/>
    </row>
    <row r="41" spans="2:8" x14ac:dyDescent="0.4">
      <c r="B41" s="12"/>
      <c r="C41" s="12"/>
      <c r="D41" s="13" t="s">
        <v>36</v>
      </c>
      <c r="E41" s="14"/>
      <c r="F41" s="14"/>
      <c r="G41" s="14">
        <f t="shared" si="0"/>
        <v>0</v>
      </c>
      <c r="H41" s="14"/>
    </row>
    <row r="42" spans="2:8" x14ac:dyDescent="0.4">
      <c r="B42" s="12"/>
      <c r="C42" s="12"/>
      <c r="D42" s="13" t="s">
        <v>37</v>
      </c>
      <c r="E42" s="14">
        <v>3000</v>
      </c>
      <c r="F42" s="14"/>
      <c r="G42" s="14">
        <f t="shared" si="0"/>
        <v>3000</v>
      </c>
      <c r="H42" s="14"/>
    </row>
    <row r="43" spans="2:8" x14ac:dyDescent="0.4">
      <c r="B43" s="12"/>
      <c r="C43" s="12"/>
      <c r="D43" s="13" t="s">
        <v>38</v>
      </c>
      <c r="E43" s="14">
        <f>+E44+E45+E46</f>
        <v>0</v>
      </c>
      <c r="F43" s="14">
        <f>+F44+F45+F46</f>
        <v>0</v>
      </c>
      <c r="G43" s="14">
        <f t="shared" si="0"/>
        <v>0</v>
      </c>
      <c r="H43" s="14"/>
    </row>
    <row r="44" spans="2:8" x14ac:dyDescent="0.4">
      <c r="B44" s="12"/>
      <c r="C44" s="12"/>
      <c r="D44" s="13" t="s">
        <v>39</v>
      </c>
      <c r="E44" s="14"/>
      <c r="F44" s="14"/>
      <c r="G44" s="14">
        <f t="shared" si="0"/>
        <v>0</v>
      </c>
      <c r="H44" s="14"/>
    </row>
    <row r="45" spans="2:8" x14ac:dyDescent="0.4">
      <c r="B45" s="12"/>
      <c r="C45" s="12"/>
      <c r="D45" s="13" t="s">
        <v>40</v>
      </c>
      <c r="E45" s="14"/>
      <c r="F45" s="14"/>
      <c r="G45" s="14">
        <f t="shared" si="0"/>
        <v>0</v>
      </c>
      <c r="H45" s="14"/>
    </row>
    <row r="46" spans="2:8" x14ac:dyDescent="0.4">
      <c r="B46" s="12"/>
      <c r="C46" s="12"/>
      <c r="D46" s="13" t="s">
        <v>41</v>
      </c>
      <c r="E46" s="14"/>
      <c r="F46" s="14"/>
      <c r="G46" s="14">
        <f t="shared" si="0"/>
        <v>0</v>
      </c>
      <c r="H46" s="14"/>
    </row>
    <row r="47" spans="2:8" x14ac:dyDescent="0.4">
      <c r="B47" s="12"/>
      <c r="C47" s="15"/>
      <c r="D47" s="16" t="s">
        <v>42</v>
      </c>
      <c r="E47" s="17">
        <f>+E6+E30+E36+E37+E38+E39+E43</f>
        <v>65004000</v>
      </c>
      <c r="F47" s="17">
        <f>+F6+F30+F36+F37+F38+F39+F43</f>
        <v>68686126</v>
      </c>
      <c r="G47" s="17">
        <f t="shared" si="0"/>
        <v>-3682126</v>
      </c>
      <c r="H47" s="17"/>
    </row>
    <row r="48" spans="2:8" x14ac:dyDescent="0.4">
      <c r="B48" s="12"/>
      <c r="C48" s="9" t="s">
        <v>43</v>
      </c>
      <c r="D48" s="13" t="s">
        <v>44</v>
      </c>
      <c r="E48" s="14">
        <f>+E49+E50+E51+E52+E53+E54+E55</f>
        <v>27030000</v>
      </c>
      <c r="F48" s="14">
        <f>+F49+F50+F51+F52+F53+F54+F55</f>
        <v>27574238</v>
      </c>
      <c r="G48" s="14">
        <f t="shared" si="0"/>
        <v>-544238</v>
      </c>
      <c r="H48" s="14"/>
    </row>
    <row r="49" spans="2:8" x14ac:dyDescent="0.4">
      <c r="B49" s="12"/>
      <c r="C49" s="12"/>
      <c r="D49" s="13" t="s">
        <v>45</v>
      </c>
      <c r="E49" s="14"/>
      <c r="F49" s="14"/>
      <c r="G49" s="14">
        <f t="shared" si="0"/>
        <v>0</v>
      </c>
      <c r="H49" s="14"/>
    </row>
    <row r="50" spans="2:8" x14ac:dyDescent="0.4">
      <c r="B50" s="12"/>
      <c r="C50" s="12"/>
      <c r="D50" s="13" t="s">
        <v>46</v>
      </c>
      <c r="E50" s="14">
        <v>19030000</v>
      </c>
      <c r="F50" s="14">
        <v>19875761</v>
      </c>
      <c r="G50" s="14">
        <f t="shared" si="0"/>
        <v>-845761</v>
      </c>
      <c r="H50" s="14"/>
    </row>
    <row r="51" spans="2:8" x14ac:dyDescent="0.4">
      <c r="B51" s="12"/>
      <c r="C51" s="12"/>
      <c r="D51" s="13" t="s">
        <v>47</v>
      </c>
      <c r="E51" s="14">
        <v>4330000</v>
      </c>
      <c r="F51" s="14">
        <v>4309445</v>
      </c>
      <c r="G51" s="14">
        <f t="shared" si="0"/>
        <v>20555</v>
      </c>
      <c r="H51" s="14"/>
    </row>
    <row r="52" spans="2:8" x14ac:dyDescent="0.4">
      <c r="B52" s="12"/>
      <c r="C52" s="12"/>
      <c r="D52" s="13" t="s">
        <v>48</v>
      </c>
      <c r="E52" s="14"/>
      <c r="F52" s="14"/>
      <c r="G52" s="14">
        <f t="shared" si="0"/>
        <v>0</v>
      </c>
      <c r="H52" s="14"/>
    </row>
    <row r="53" spans="2:8" x14ac:dyDescent="0.4">
      <c r="B53" s="12"/>
      <c r="C53" s="12"/>
      <c r="D53" s="13" t="s">
        <v>49</v>
      </c>
      <c r="E53" s="14"/>
      <c r="F53" s="14"/>
      <c r="G53" s="14">
        <f t="shared" si="0"/>
        <v>0</v>
      </c>
      <c r="H53" s="14"/>
    </row>
    <row r="54" spans="2:8" x14ac:dyDescent="0.4">
      <c r="B54" s="12"/>
      <c r="C54" s="12"/>
      <c r="D54" s="13" t="s">
        <v>50</v>
      </c>
      <c r="E54" s="14"/>
      <c r="F54" s="14"/>
      <c r="G54" s="14">
        <f t="shared" si="0"/>
        <v>0</v>
      </c>
      <c r="H54" s="14"/>
    </row>
    <row r="55" spans="2:8" x14ac:dyDescent="0.4">
      <c r="B55" s="12"/>
      <c r="C55" s="12"/>
      <c r="D55" s="13" t="s">
        <v>51</v>
      </c>
      <c r="E55" s="14">
        <v>3670000</v>
      </c>
      <c r="F55" s="14">
        <v>3389032</v>
      </c>
      <c r="G55" s="14">
        <f t="shared" si="0"/>
        <v>280968</v>
      </c>
      <c r="H55" s="14"/>
    </row>
    <row r="56" spans="2:8" x14ac:dyDescent="0.4">
      <c r="B56" s="12"/>
      <c r="C56" s="12"/>
      <c r="D56" s="13" t="s">
        <v>52</v>
      </c>
      <c r="E56" s="14">
        <f>+E57+E58</f>
        <v>26970000</v>
      </c>
      <c r="F56" s="14">
        <f>+F57+F58</f>
        <v>27376207</v>
      </c>
      <c r="G56" s="14">
        <f t="shared" si="0"/>
        <v>-406207</v>
      </c>
      <c r="H56" s="14"/>
    </row>
    <row r="57" spans="2:8" x14ac:dyDescent="0.4">
      <c r="B57" s="12"/>
      <c r="C57" s="12"/>
      <c r="D57" s="13" t="s">
        <v>53</v>
      </c>
      <c r="E57" s="14">
        <v>26970000</v>
      </c>
      <c r="F57" s="14">
        <v>27376207</v>
      </c>
      <c r="G57" s="14">
        <f t="shared" si="0"/>
        <v>-406207</v>
      </c>
      <c r="H57" s="14"/>
    </row>
    <row r="58" spans="2:8" x14ac:dyDescent="0.4">
      <c r="B58" s="12"/>
      <c r="C58" s="12"/>
      <c r="D58" s="13" t="s">
        <v>54</v>
      </c>
      <c r="E58" s="14"/>
      <c r="F58" s="14"/>
      <c r="G58" s="14">
        <f t="shared" si="0"/>
        <v>0</v>
      </c>
      <c r="H58" s="14"/>
    </row>
    <row r="59" spans="2:8" x14ac:dyDescent="0.4">
      <c r="B59" s="12"/>
      <c r="C59" s="12"/>
      <c r="D59" s="13" t="s">
        <v>55</v>
      </c>
      <c r="E59" s="14">
        <f>+E60+E61+E62+E63+E64+E65+E66+E67+E68+E69+E70+E71+E72+E73+E74+E75+E76+E77+E78+E79+E80+E81+E82</f>
        <v>6117000</v>
      </c>
      <c r="F59" s="14">
        <f>+F60+F61+F62+F63+F64+F65+F66+F67+F68+F69+F70+F71+F72+F73+F74+F75+F76+F77+F78+F79+F80+F81+F82</f>
        <v>5555350</v>
      </c>
      <c r="G59" s="14">
        <f t="shared" si="0"/>
        <v>561650</v>
      </c>
      <c r="H59" s="14"/>
    </row>
    <row r="60" spans="2:8" x14ac:dyDescent="0.4">
      <c r="B60" s="12"/>
      <c r="C60" s="12"/>
      <c r="D60" s="13" t="s">
        <v>56</v>
      </c>
      <c r="E60" s="14">
        <v>160000</v>
      </c>
      <c r="F60" s="14">
        <v>227794</v>
      </c>
      <c r="G60" s="14">
        <f t="shared" si="0"/>
        <v>-67794</v>
      </c>
      <c r="H60" s="14"/>
    </row>
    <row r="61" spans="2:8" x14ac:dyDescent="0.4">
      <c r="B61" s="12"/>
      <c r="C61" s="12"/>
      <c r="D61" s="13" t="s">
        <v>57</v>
      </c>
      <c r="E61" s="14"/>
      <c r="F61" s="14"/>
      <c r="G61" s="14">
        <f t="shared" si="0"/>
        <v>0</v>
      </c>
      <c r="H61" s="14"/>
    </row>
    <row r="62" spans="2:8" x14ac:dyDescent="0.4">
      <c r="B62" s="12"/>
      <c r="C62" s="12"/>
      <c r="D62" s="13" t="s">
        <v>58</v>
      </c>
      <c r="E62" s="14">
        <v>515000</v>
      </c>
      <c r="F62" s="14">
        <v>344407</v>
      </c>
      <c r="G62" s="14">
        <f t="shared" si="0"/>
        <v>170593</v>
      </c>
      <c r="H62" s="14"/>
    </row>
    <row r="63" spans="2:8" x14ac:dyDescent="0.4">
      <c r="B63" s="12"/>
      <c r="C63" s="12"/>
      <c r="D63" s="13" t="s">
        <v>59</v>
      </c>
      <c r="E63" s="14">
        <v>60000</v>
      </c>
      <c r="F63" s="14">
        <v>37800</v>
      </c>
      <c r="G63" s="14">
        <f t="shared" si="0"/>
        <v>22200</v>
      </c>
      <c r="H63" s="14"/>
    </row>
    <row r="64" spans="2:8" x14ac:dyDescent="0.4">
      <c r="B64" s="12"/>
      <c r="C64" s="12"/>
      <c r="D64" s="13" t="s">
        <v>60</v>
      </c>
      <c r="E64" s="14">
        <v>342000</v>
      </c>
      <c r="F64" s="14">
        <v>358166</v>
      </c>
      <c r="G64" s="14">
        <f t="shared" si="0"/>
        <v>-16166</v>
      </c>
      <c r="H64" s="14"/>
    </row>
    <row r="65" spans="2:8" x14ac:dyDescent="0.4">
      <c r="B65" s="12"/>
      <c r="C65" s="12"/>
      <c r="D65" s="13" t="s">
        <v>61</v>
      </c>
      <c r="E65" s="14"/>
      <c r="F65" s="14">
        <v>980</v>
      </c>
      <c r="G65" s="14">
        <f t="shared" si="0"/>
        <v>-980</v>
      </c>
      <c r="H65" s="14"/>
    </row>
    <row r="66" spans="2:8" x14ac:dyDescent="0.4">
      <c r="B66" s="12"/>
      <c r="C66" s="12"/>
      <c r="D66" s="13" t="s">
        <v>62</v>
      </c>
      <c r="E66" s="14">
        <v>600000</v>
      </c>
      <c r="F66" s="14">
        <v>809278</v>
      </c>
      <c r="G66" s="14">
        <f t="shared" si="0"/>
        <v>-209278</v>
      </c>
      <c r="H66" s="14"/>
    </row>
    <row r="67" spans="2:8" x14ac:dyDescent="0.4">
      <c r="B67" s="12"/>
      <c r="C67" s="12"/>
      <c r="D67" s="13" t="s">
        <v>63</v>
      </c>
      <c r="E67" s="14">
        <v>970000</v>
      </c>
      <c r="F67" s="14">
        <v>922204</v>
      </c>
      <c r="G67" s="14">
        <f t="shared" si="0"/>
        <v>47796</v>
      </c>
      <c r="H67" s="14"/>
    </row>
    <row r="68" spans="2:8" x14ac:dyDescent="0.4">
      <c r="B68" s="12"/>
      <c r="C68" s="12"/>
      <c r="D68" s="13" t="s">
        <v>64</v>
      </c>
      <c r="E68" s="14">
        <v>300000</v>
      </c>
      <c r="F68" s="14">
        <v>13716</v>
      </c>
      <c r="G68" s="14">
        <f t="shared" si="0"/>
        <v>286284</v>
      </c>
      <c r="H68" s="14"/>
    </row>
    <row r="69" spans="2:8" x14ac:dyDescent="0.4">
      <c r="B69" s="12"/>
      <c r="C69" s="12"/>
      <c r="D69" s="13" t="s">
        <v>65</v>
      </c>
      <c r="E69" s="14">
        <v>1600000</v>
      </c>
      <c r="F69" s="14">
        <v>1899052</v>
      </c>
      <c r="G69" s="14">
        <f t="shared" si="0"/>
        <v>-299052</v>
      </c>
      <c r="H69" s="14"/>
    </row>
    <row r="70" spans="2:8" x14ac:dyDescent="0.4">
      <c r="B70" s="12"/>
      <c r="C70" s="12"/>
      <c r="D70" s="13" t="s">
        <v>66</v>
      </c>
      <c r="E70" s="14">
        <v>10000</v>
      </c>
      <c r="F70" s="14"/>
      <c r="G70" s="14">
        <f t="shared" si="0"/>
        <v>10000</v>
      </c>
      <c r="H70" s="14"/>
    </row>
    <row r="71" spans="2:8" x14ac:dyDescent="0.4">
      <c r="B71" s="12"/>
      <c r="C71" s="12"/>
      <c r="D71" s="13" t="s">
        <v>67</v>
      </c>
      <c r="E71" s="14"/>
      <c r="F71" s="14"/>
      <c r="G71" s="14">
        <f t="shared" ref="G71:G134" si="1">E71-F71</f>
        <v>0</v>
      </c>
      <c r="H71" s="14"/>
    </row>
    <row r="72" spans="2:8" x14ac:dyDescent="0.4">
      <c r="B72" s="12"/>
      <c r="C72" s="12"/>
      <c r="D72" s="13" t="s">
        <v>68</v>
      </c>
      <c r="E72" s="14">
        <v>140000</v>
      </c>
      <c r="F72" s="14">
        <v>97379</v>
      </c>
      <c r="G72" s="14">
        <f t="shared" si="1"/>
        <v>42621</v>
      </c>
      <c r="H72" s="14"/>
    </row>
    <row r="73" spans="2:8" x14ac:dyDescent="0.4">
      <c r="B73" s="12"/>
      <c r="C73" s="12"/>
      <c r="D73" s="13" t="s">
        <v>69</v>
      </c>
      <c r="E73" s="14">
        <v>10000</v>
      </c>
      <c r="F73" s="14">
        <v>18514</v>
      </c>
      <c r="G73" s="14">
        <f t="shared" si="1"/>
        <v>-8514</v>
      </c>
      <c r="H73" s="14"/>
    </row>
    <row r="74" spans="2:8" x14ac:dyDescent="0.4">
      <c r="B74" s="12"/>
      <c r="C74" s="12"/>
      <c r="D74" s="13" t="s">
        <v>70</v>
      </c>
      <c r="E74" s="14">
        <v>300000</v>
      </c>
      <c r="F74" s="14"/>
      <c r="G74" s="14">
        <f t="shared" si="1"/>
        <v>300000</v>
      </c>
      <c r="H74" s="14"/>
    </row>
    <row r="75" spans="2:8" x14ac:dyDescent="0.4">
      <c r="B75" s="12"/>
      <c r="C75" s="12"/>
      <c r="D75" s="13" t="s">
        <v>71</v>
      </c>
      <c r="E75" s="14">
        <v>40000</v>
      </c>
      <c r="F75" s="14">
        <v>3078</v>
      </c>
      <c r="G75" s="14">
        <f t="shared" si="1"/>
        <v>36922</v>
      </c>
      <c r="H75" s="14"/>
    </row>
    <row r="76" spans="2:8" x14ac:dyDescent="0.4">
      <c r="B76" s="12"/>
      <c r="C76" s="12"/>
      <c r="D76" s="13" t="s">
        <v>72</v>
      </c>
      <c r="E76" s="14"/>
      <c r="F76" s="14"/>
      <c r="G76" s="14">
        <f t="shared" si="1"/>
        <v>0</v>
      </c>
      <c r="H76" s="14"/>
    </row>
    <row r="77" spans="2:8" x14ac:dyDescent="0.4">
      <c r="B77" s="12"/>
      <c r="C77" s="12"/>
      <c r="D77" s="13" t="s">
        <v>73</v>
      </c>
      <c r="E77" s="14"/>
      <c r="F77" s="14"/>
      <c r="G77" s="14">
        <f t="shared" si="1"/>
        <v>0</v>
      </c>
      <c r="H77" s="14"/>
    </row>
    <row r="78" spans="2:8" x14ac:dyDescent="0.4">
      <c r="B78" s="12"/>
      <c r="C78" s="12"/>
      <c r="D78" s="13" t="s">
        <v>74</v>
      </c>
      <c r="E78" s="14"/>
      <c r="F78" s="14"/>
      <c r="G78" s="14">
        <f t="shared" si="1"/>
        <v>0</v>
      </c>
      <c r="H78" s="14"/>
    </row>
    <row r="79" spans="2:8" x14ac:dyDescent="0.4">
      <c r="B79" s="12"/>
      <c r="C79" s="12"/>
      <c r="D79" s="13" t="s">
        <v>75</v>
      </c>
      <c r="E79" s="14"/>
      <c r="F79" s="14"/>
      <c r="G79" s="14">
        <f t="shared" si="1"/>
        <v>0</v>
      </c>
      <c r="H79" s="14"/>
    </row>
    <row r="80" spans="2:8" x14ac:dyDescent="0.4">
      <c r="B80" s="12"/>
      <c r="C80" s="12"/>
      <c r="D80" s="13" t="s">
        <v>76</v>
      </c>
      <c r="E80" s="14">
        <v>20000</v>
      </c>
      <c r="F80" s="14">
        <v>10400</v>
      </c>
      <c r="G80" s="14">
        <f t="shared" si="1"/>
        <v>9600</v>
      </c>
      <c r="H80" s="14"/>
    </row>
    <row r="81" spans="2:8" x14ac:dyDescent="0.4">
      <c r="B81" s="12"/>
      <c r="C81" s="12"/>
      <c r="D81" s="13" t="s">
        <v>77</v>
      </c>
      <c r="E81" s="14">
        <v>550000</v>
      </c>
      <c r="F81" s="14">
        <v>408751</v>
      </c>
      <c r="G81" s="14">
        <f t="shared" si="1"/>
        <v>141249</v>
      </c>
      <c r="H81" s="14"/>
    </row>
    <row r="82" spans="2:8" x14ac:dyDescent="0.4">
      <c r="B82" s="12"/>
      <c r="C82" s="12"/>
      <c r="D82" s="13" t="s">
        <v>54</v>
      </c>
      <c r="E82" s="14">
        <v>500000</v>
      </c>
      <c r="F82" s="14">
        <v>403831</v>
      </c>
      <c r="G82" s="14">
        <f t="shared" si="1"/>
        <v>96169</v>
      </c>
      <c r="H82" s="14"/>
    </row>
    <row r="83" spans="2:8" x14ac:dyDescent="0.4">
      <c r="B83" s="12"/>
      <c r="C83" s="12"/>
      <c r="D83" s="13" t="s">
        <v>78</v>
      </c>
      <c r="E83" s="14">
        <v>72000</v>
      </c>
      <c r="F83" s="14"/>
      <c r="G83" s="14">
        <f t="shared" si="1"/>
        <v>72000</v>
      </c>
      <c r="H83" s="14"/>
    </row>
    <row r="84" spans="2:8" x14ac:dyDescent="0.4">
      <c r="B84" s="12"/>
      <c r="C84" s="12"/>
      <c r="D84" s="13" t="s">
        <v>79</v>
      </c>
      <c r="E84" s="14">
        <f>+E85</f>
        <v>0</v>
      </c>
      <c r="F84" s="14">
        <f>+F85</f>
        <v>0</v>
      </c>
      <c r="G84" s="14">
        <f t="shared" si="1"/>
        <v>0</v>
      </c>
      <c r="H84" s="14"/>
    </row>
    <row r="85" spans="2:8" x14ac:dyDescent="0.4">
      <c r="B85" s="12"/>
      <c r="C85" s="12"/>
      <c r="D85" s="13" t="s">
        <v>54</v>
      </c>
      <c r="E85" s="14"/>
      <c r="F85" s="14"/>
      <c r="G85" s="14">
        <f t="shared" si="1"/>
        <v>0</v>
      </c>
      <c r="H85" s="14"/>
    </row>
    <row r="86" spans="2:8" x14ac:dyDescent="0.4">
      <c r="B86" s="12"/>
      <c r="C86" s="12"/>
      <c r="D86" s="13" t="s">
        <v>80</v>
      </c>
      <c r="E86" s="14">
        <f>+E87+E88+E90</f>
        <v>0</v>
      </c>
      <c r="F86" s="14">
        <f>+F87+F88+F90</f>
        <v>0</v>
      </c>
      <c r="G86" s="14">
        <f t="shared" si="1"/>
        <v>0</v>
      </c>
      <c r="H86" s="14"/>
    </row>
    <row r="87" spans="2:8" x14ac:dyDescent="0.4">
      <c r="B87" s="12"/>
      <c r="C87" s="12"/>
      <c r="D87" s="13" t="s">
        <v>81</v>
      </c>
      <c r="E87" s="14"/>
      <c r="F87" s="14"/>
      <c r="G87" s="14">
        <f t="shared" si="1"/>
        <v>0</v>
      </c>
      <c r="H87" s="14"/>
    </row>
    <row r="88" spans="2:8" x14ac:dyDescent="0.4">
      <c r="B88" s="12"/>
      <c r="C88" s="12"/>
      <c r="D88" s="13" t="s">
        <v>82</v>
      </c>
      <c r="E88" s="14">
        <f>+E89</f>
        <v>0</v>
      </c>
      <c r="F88" s="14">
        <f>+F89</f>
        <v>0</v>
      </c>
      <c r="G88" s="14">
        <f t="shared" si="1"/>
        <v>0</v>
      </c>
      <c r="H88" s="14"/>
    </row>
    <row r="89" spans="2:8" x14ac:dyDescent="0.4">
      <c r="B89" s="12"/>
      <c r="C89" s="12"/>
      <c r="D89" s="13" t="s">
        <v>83</v>
      </c>
      <c r="E89" s="14"/>
      <c r="F89" s="14"/>
      <c r="G89" s="14">
        <f t="shared" si="1"/>
        <v>0</v>
      </c>
      <c r="H89" s="14"/>
    </row>
    <row r="90" spans="2:8" x14ac:dyDescent="0.4">
      <c r="B90" s="12"/>
      <c r="C90" s="12"/>
      <c r="D90" s="13" t="s">
        <v>84</v>
      </c>
      <c r="E90" s="14"/>
      <c r="F90" s="14"/>
      <c r="G90" s="14">
        <f t="shared" si="1"/>
        <v>0</v>
      </c>
      <c r="H90" s="14"/>
    </row>
    <row r="91" spans="2:8" x14ac:dyDescent="0.4">
      <c r="B91" s="12"/>
      <c r="C91" s="15"/>
      <c r="D91" s="16" t="s">
        <v>85</v>
      </c>
      <c r="E91" s="17">
        <f>+E48+E56+E59+E83+E84+E86</f>
        <v>60189000</v>
      </c>
      <c r="F91" s="17">
        <f>+F48+F56+F59+F83+F84+F86</f>
        <v>60505795</v>
      </c>
      <c r="G91" s="17">
        <f t="shared" si="1"/>
        <v>-316795</v>
      </c>
      <c r="H91" s="17"/>
    </row>
    <row r="92" spans="2:8" x14ac:dyDescent="0.4">
      <c r="B92" s="15"/>
      <c r="C92" s="18" t="s">
        <v>86</v>
      </c>
      <c r="D92" s="19"/>
      <c r="E92" s="20">
        <f xml:space="preserve"> +E47 - E91</f>
        <v>4815000</v>
      </c>
      <c r="F92" s="20">
        <f xml:space="preserve"> +F47 - F91</f>
        <v>8180331</v>
      </c>
      <c r="G92" s="20">
        <f t="shared" si="1"/>
        <v>-3365331</v>
      </c>
      <c r="H92" s="20"/>
    </row>
    <row r="93" spans="2:8" x14ac:dyDescent="0.4">
      <c r="B93" s="9" t="s">
        <v>87</v>
      </c>
      <c r="C93" s="9" t="s">
        <v>10</v>
      </c>
      <c r="D93" s="13" t="s">
        <v>88</v>
      </c>
      <c r="E93" s="14">
        <f>+E94+E95</f>
        <v>0</v>
      </c>
      <c r="F93" s="14">
        <f>+F94+F95</f>
        <v>0</v>
      </c>
      <c r="G93" s="14">
        <f t="shared" si="1"/>
        <v>0</v>
      </c>
      <c r="H93" s="14"/>
    </row>
    <row r="94" spans="2:8" x14ac:dyDescent="0.4">
      <c r="B94" s="12"/>
      <c r="C94" s="12"/>
      <c r="D94" s="13" t="s">
        <v>89</v>
      </c>
      <c r="E94" s="14"/>
      <c r="F94" s="14"/>
      <c r="G94" s="14">
        <f t="shared" si="1"/>
        <v>0</v>
      </c>
      <c r="H94" s="14"/>
    </row>
    <row r="95" spans="2:8" x14ac:dyDescent="0.4">
      <c r="B95" s="12"/>
      <c r="C95" s="12"/>
      <c r="D95" s="13" t="s">
        <v>90</v>
      </c>
      <c r="E95" s="14"/>
      <c r="F95" s="14"/>
      <c r="G95" s="14">
        <f t="shared" si="1"/>
        <v>0</v>
      </c>
      <c r="H95" s="14"/>
    </row>
    <row r="96" spans="2:8" x14ac:dyDescent="0.4">
      <c r="B96" s="12"/>
      <c r="C96" s="12"/>
      <c r="D96" s="13" t="s">
        <v>91</v>
      </c>
      <c r="E96" s="14">
        <f>+E97+E98</f>
        <v>0</v>
      </c>
      <c r="F96" s="14">
        <f>+F97+F98</f>
        <v>0</v>
      </c>
      <c r="G96" s="14">
        <f t="shared" si="1"/>
        <v>0</v>
      </c>
      <c r="H96" s="14"/>
    </row>
    <row r="97" spans="2:8" x14ac:dyDescent="0.4">
      <c r="B97" s="12"/>
      <c r="C97" s="12"/>
      <c r="D97" s="13" t="s">
        <v>92</v>
      </c>
      <c r="E97" s="14"/>
      <c r="F97" s="14"/>
      <c r="G97" s="14">
        <f t="shared" si="1"/>
        <v>0</v>
      </c>
      <c r="H97" s="14"/>
    </row>
    <row r="98" spans="2:8" x14ac:dyDescent="0.4">
      <c r="B98" s="12"/>
      <c r="C98" s="12"/>
      <c r="D98" s="13" t="s">
        <v>93</v>
      </c>
      <c r="E98" s="14"/>
      <c r="F98" s="14"/>
      <c r="G98" s="14">
        <f t="shared" si="1"/>
        <v>0</v>
      </c>
      <c r="H98" s="14"/>
    </row>
    <row r="99" spans="2:8" x14ac:dyDescent="0.4">
      <c r="B99" s="12"/>
      <c r="C99" s="12"/>
      <c r="D99" s="13" t="s">
        <v>94</v>
      </c>
      <c r="E99" s="14"/>
      <c r="F99" s="14"/>
      <c r="G99" s="14">
        <f t="shared" si="1"/>
        <v>0</v>
      </c>
      <c r="H99" s="14"/>
    </row>
    <row r="100" spans="2:8" x14ac:dyDescent="0.4">
      <c r="B100" s="12"/>
      <c r="C100" s="12"/>
      <c r="D100" s="13" t="s">
        <v>95</v>
      </c>
      <c r="E100" s="14">
        <f>+E101+E102</f>
        <v>0</v>
      </c>
      <c r="F100" s="14">
        <f>+F101+F102</f>
        <v>0</v>
      </c>
      <c r="G100" s="14">
        <f t="shared" si="1"/>
        <v>0</v>
      </c>
      <c r="H100" s="14"/>
    </row>
    <row r="101" spans="2:8" x14ac:dyDescent="0.4">
      <c r="B101" s="12"/>
      <c r="C101" s="12"/>
      <c r="D101" s="13" t="s">
        <v>96</v>
      </c>
      <c r="E101" s="14"/>
      <c r="F101" s="14"/>
      <c r="G101" s="14">
        <f t="shared" si="1"/>
        <v>0</v>
      </c>
      <c r="H101" s="14"/>
    </row>
    <row r="102" spans="2:8" x14ac:dyDescent="0.4">
      <c r="B102" s="12"/>
      <c r="C102" s="12"/>
      <c r="D102" s="13" t="s">
        <v>97</v>
      </c>
      <c r="E102" s="14"/>
      <c r="F102" s="14"/>
      <c r="G102" s="14">
        <f t="shared" si="1"/>
        <v>0</v>
      </c>
      <c r="H102" s="14"/>
    </row>
    <row r="103" spans="2:8" x14ac:dyDescent="0.4">
      <c r="B103" s="12"/>
      <c r="C103" s="12"/>
      <c r="D103" s="13" t="s">
        <v>98</v>
      </c>
      <c r="E103" s="14"/>
      <c r="F103" s="14"/>
      <c r="G103" s="14">
        <f t="shared" si="1"/>
        <v>0</v>
      </c>
      <c r="H103" s="14"/>
    </row>
    <row r="104" spans="2:8" x14ac:dyDescent="0.4">
      <c r="B104" s="12"/>
      <c r="C104" s="15"/>
      <c r="D104" s="16" t="s">
        <v>99</v>
      </c>
      <c r="E104" s="17">
        <f>+E93+E96+E99+E100+E103</f>
        <v>0</v>
      </c>
      <c r="F104" s="17">
        <f>+F93+F96+F99+F100+F103</f>
        <v>0</v>
      </c>
      <c r="G104" s="17">
        <f t="shared" si="1"/>
        <v>0</v>
      </c>
      <c r="H104" s="17"/>
    </row>
    <row r="105" spans="2:8" x14ac:dyDescent="0.4">
      <c r="B105" s="12"/>
      <c r="C105" s="9" t="s">
        <v>43</v>
      </c>
      <c r="D105" s="13" t="s">
        <v>100</v>
      </c>
      <c r="E105" s="14"/>
      <c r="F105" s="14"/>
      <c r="G105" s="14">
        <f t="shared" si="1"/>
        <v>0</v>
      </c>
      <c r="H105" s="14"/>
    </row>
    <row r="106" spans="2:8" x14ac:dyDescent="0.4">
      <c r="B106" s="12"/>
      <c r="C106" s="12"/>
      <c r="D106" s="13" t="s">
        <v>101</v>
      </c>
      <c r="E106" s="14">
        <f>+E107+E108+E109+E110+E111+E112</f>
        <v>15000000</v>
      </c>
      <c r="F106" s="14">
        <f>+F107+F108+F109+F110+F111+F112</f>
        <v>16068672</v>
      </c>
      <c r="G106" s="14">
        <f t="shared" si="1"/>
        <v>-1068672</v>
      </c>
      <c r="H106" s="14"/>
    </row>
    <row r="107" spans="2:8" x14ac:dyDescent="0.4">
      <c r="B107" s="12"/>
      <c r="C107" s="12"/>
      <c r="D107" s="13" t="s">
        <v>102</v>
      </c>
      <c r="E107" s="14"/>
      <c r="F107" s="14"/>
      <c r="G107" s="14">
        <f t="shared" si="1"/>
        <v>0</v>
      </c>
      <c r="H107" s="14"/>
    </row>
    <row r="108" spans="2:8" x14ac:dyDescent="0.4">
      <c r="B108" s="12"/>
      <c r="C108" s="12"/>
      <c r="D108" s="13" t="s">
        <v>103</v>
      </c>
      <c r="E108" s="14">
        <v>15000000</v>
      </c>
      <c r="F108" s="14">
        <v>16068672</v>
      </c>
      <c r="G108" s="14">
        <f t="shared" si="1"/>
        <v>-1068672</v>
      </c>
      <c r="H108" s="14"/>
    </row>
    <row r="109" spans="2:8" x14ac:dyDescent="0.4">
      <c r="B109" s="12"/>
      <c r="C109" s="12"/>
      <c r="D109" s="13" t="s">
        <v>104</v>
      </c>
      <c r="E109" s="14"/>
      <c r="F109" s="14"/>
      <c r="G109" s="14">
        <f t="shared" si="1"/>
        <v>0</v>
      </c>
      <c r="H109" s="14"/>
    </row>
    <row r="110" spans="2:8" x14ac:dyDescent="0.4">
      <c r="B110" s="12"/>
      <c r="C110" s="12"/>
      <c r="D110" s="13" t="s">
        <v>105</v>
      </c>
      <c r="E110" s="14"/>
      <c r="F110" s="14"/>
      <c r="G110" s="14">
        <f t="shared" si="1"/>
        <v>0</v>
      </c>
      <c r="H110" s="14"/>
    </row>
    <row r="111" spans="2:8" x14ac:dyDescent="0.4">
      <c r="B111" s="12"/>
      <c r="C111" s="12"/>
      <c r="D111" s="13" t="s">
        <v>106</v>
      </c>
      <c r="E111" s="14"/>
      <c r="F111" s="14"/>
      <c r="G111" s="14">
        <f t="shared" si="1"/>
        <v>0</v>
      </c>
      <c r="H111" s="14"/>
    </row>
    <row r="112" spans="2:8" x14ac:dyDescent="0.4">
      <c r="B112" s="12"/>
      <c r="C112" s="12"/>
      <c r="D112" s="13" t="s">
        <v>107</v>
      </c>
      <c r="E112" s="14"/>
      <c r="F112" s="14"/>
      <c r="G112" s="14">
        <f t="shared" si="1"/>
        <v>0</v>
      </c>
      <c r="H112" s="14"/>
    </row>
    <row r="113" spans="2:8" x14ac:dyDescent="0.4">
      <c r="B113" s="12"/>
      <c r="C113" s="12"/>
      <c r="D113" s="13" t="s">
        <v>108</v>
      </c>
      <c r="E113" s="14"/>
      <c r="F113" s="14"/>
      <c r="G113" s="14">
        <f t="shared" si="1"/>
        <v>0</v>
      </c>
      <c r="H113" s="14"/>
    </row>
    <row r="114" spans="2:8" x14ac:dyDescent="0.4">
      <c r="B114" s="12"/>
      <c r="C114" s="12"/>
      <c r="D114" s="13" t="s">
        <v>109</v>
      </c>
      <c r="E114" s="14"/>
      <c r="F114" s="14"/>
      <c r="G114" s="14">
        <f t="shared" si="1"/>
        <v>0</v>
      </c>
      <c r="H114" s="14"/>
    </row>
    <row r="115" spans="2:8" x14ac:dyDescent="0.4">
      <c r="B115" s="12"/>
      <c r="C115" s="15"/>
      <c r="D115" s="16" t="s">
        <v>110</v>
      </c>
      <c r="E115" s="17">
        <f>+E105+E106+E113+E114</f>
        <v>15000000</v>
      </c>
      <c r="F115" s="17">
        <f>+F105+F106+F113+F114</f>
        <v>16068672</v>
      </c>
      <c r="G115" s="17">
        <f t="shared" si="1"/>
        <v>-1068672</v>
      </c>
      <c r="H115" s="17"/>
    </row>
    <row r="116" spans="2:8" x14ac:dyDescent="0.4">
      <c r="B116" s="15"/>
      <c r="C116" s="21" t="s">
        <v>111</v>
      </c>
      <c r="D116" s="19"/>
      <c r="E116" s="20">
        <f xml:space="preserve"> +E104 - E115</f>
        <v>-15000000</v>
      </c>
      <c r="F116" s="20">
        <f xml:space="preserve"> +F104 - F115</f>
        <v>-16068672</v>
      </c>
      <c r="G116" s="20">
        <f t="shared" si="1"/>
        <v>1068672</v>
      </c>
      <c r="H116" s="20"/>
    </row>
    <row r="117" spans="2:8" x14ac:dyDescent="0.4">
      <c r="B117" s="9" t="s">
        <v>112</v>
      </c>
      <c r="C117" s="9" t="s">
        <v>10</v>
      </c>
      <c r="D117" s="13" t="s">
        <v>113</v>
      </c>
      <c r="E117" s="14"/>
      <c r="F117" s="14"/>
      <c r="G117" s="14">
        <f t="shared" si="1"/>
        <v>0</v>
      </c>
      <c r="H117" s="14"/>
    </row>
    <row r="118" spans="2:8" x14ac:dyDescent="0.4">
      <c r="B118" s="12"/>
      <c r="C118" s="12"/>
      <c r="D118" s="13" t="s">
        <v>114</v>
      </c>
      <c r="E118" s="14"/>
      <c r="F118" s="14"/>
      <c r="G118" s="14">
        <f t="shared" si="1"/>
        <v>0</v>
      </c>
      <c r="H118" s="14"/>
    </row>
    <row r="119" spans="2:8" x14ac:dyDescent="0.4">
      <c r="B119" s="12"/>
      <c r="C119" s="12"/>
      <c r="D119" s="13" t="s">
        <v>115</v>
      </c>
      <c r="E119" s="14"/>
      <c r="F119" s="14"/>
      <c r="G119" s="14">
        <f t="shared" si="1"/>
        <v>0</v>
      </c>
      <c r="H119" s="14"/>
    </row>
    <row r="120" spans="2:8" x14ac:dyDescent="0.4">
      <c r="B120" s="12"/>
      <c r="C120" s="12"/>
      <c r="D120" s="13" t="s">
        <v>116</v>
      </c>
      <c r="E120" s="14"/>
      <c r="F120" s="14"/>
      <c r="G120" s="14">
        <f t="shared" si="1"/>
        <v>0</v>
      </c>
      <c r="H120" s="14"/>
    </row>
    <row r="121" spans="2:8" x14ac:dyDescent="0.4">
      <c r="B121" s="12"/>
      <c r="C121" s="12"/>
      <c r="D121" s="13" t="s">
        <v>117</v>
      </c>
      <c r="E121" s="14">
        <f>+E122+E123</f>
        <v>9000000</v>
      </c>
      <c r="F121" s="14">
        <f>+F122+F123</f>
        <v>5500000</v>
      </c>
      <c r="G121" s="14">
        <f t="shared" si="1"/>
        <v>3500000</v>
      </c>
      <c r="H121" s="14"/>
    </row>
    <row r="122" spans="2:8" x14ac:dyDescent="0.4">
      <c r="B122" s="12"/>
      <c r="C122" s="12"/>
      <c r="D122" s="13" t="s">
        <v>118</v>
      </c>
      <c r="E122" s="14">
        <v>9000000</v>
      </c>
      <c r="F122" s="14">
        <v>5500000</v>
      </c>
      <c r="G122" s="14">
        <f t="shared" si="1"/>
        <v>3500000</v>
      </c>
      <c r="H122" s="14"/>
    </row>
    <row r="123" spans="2:8" x14ac:dyDescent="0.4">
      <c r="B123" s="12"/>
      <c r="C123" s="12"/>
      <c r="D123" s="13" t="s">
        <v>119</v>
      </c>
      <c r="E123" s="14"/>
      <c r="F123" s="14"/>
      <c r="G123" s="14">
        <f t="shared" si="1"/>
        <v>0</v>
      </c>
      <c r="H123" s="14"/>
    </row>
    <row r="124" spans="2:8" x14ac:dyDescent="0.4">
      <c r="B124" s="12"/>
      <c r="C124" s="12"/>
      <c r="D124" s="13" t="s">
        <v>120</v>
      </c>
      <c r="E124" s="14"/>
      <c r="F124" s="14"/>
      <c r="G124" s="14">
        <f t="shared" si="1"/>
        <v>0</v>
      </c>
      <c r="H124" s="14"/>
    </row>
    <row r="125" spans="2:8" x14ac:dyDescent="0.4">
      <c r="B125" s="12"/>
      <c r="C125" s="12"/>
      <c r="D125" s="13" t="s">
        <v>121</v>
      </c>
      <c r="E125" s="14"/>
      <c r="F125" s="14"/>
      <c r="G125" s="14">
        <f t="shared" si="1"/>
        <v>0</v>
      </c>
      <c r="H125" s="14"/>
    </row>
    <row r="126" spans="2:8" x14ac:dyDescent="0.4">
      <c r="B126" s="12"/>
      <c r="C126" s="12"/>
      <c r="D126" s="13" t="s">
        <v>122</v>
      </c>
      <c r="E126" s="14"/>
      <c r="F126" s="14"/>
      <c r="G126" s="14">
        <f t="shared" si="1"/>
        <v>0</v>
      </c>
      <c r="H126" s="14"/>
    </row>
    <row r="127" spans="2:8" x14ac:dyDescent="0.4">
      <c r="B127" s="12"/>
      <c r="C127" s="12"/>
      <c r="D127" s="13" t="s">
        <v>123</v>
      </c>
      <c r="E127" s="14"/>
      <c r="F127" s="14"/>
      <c r="G127" s="14">
        <f t="shared" si="1"/>
        <v>0</v>
      </c>
      <c r="H127" s="14"/>
    </row>
    <row r="128" spans="2:8" x14ac:dyDescent="0.4">
      <c r="B128" s="12"/>
      <c r="C128" s="12"/>
      <c r="D128" s="13" t="s">
        <v>124</v>
      </c>
      <c r="E128" s="14"/>
      <c r="F128" s="14"/>
      <c r="G128" s="14">
        <f t="shared" si="1"/>
        <v>0</v>
      </c>
      <c r="H128" s="14"/>
    </row>
    <row r="129" spans="2:8" x14ac:dyDescent="0.4">
      <c r="B129" s="12"/>
      <c r="C129" s="12"/>
      <c r="D129" s="13" t="s">
        <v>125</v>
      </c>
      <c r="E129" s="14"/>
      <c r="F129" s="14"/>
      <c r="G129" s="14">
        <f t="shared" si="1"/>
        <v>0</v>
      </c>
      <c r="H129" s="14"/>
    </row>
    <row r="130" spans="2:8" x14ac:dyDescent="0.4">
      <c r="B130" s="12"/>
      <c r="C130" s="12"/>
      <c r="D130" s="13" t="s">
        <v>126</v>
      </c>
      <c r="E130" s="14"/>
      <c r="F130" s="14"/>
      <c r="G130" s="14">
        <f t="shared" si="1"/>
        <v>0</v>
      </c>
      <c r="H130" s="14"/>
    </row>
    <row r="131" spans="2:8" x14ac:dyDescent="0.4">
      <c r="B131" s="12"/>
      <c r="C131" s="12"/>
      <c r="D131" s="13" t="s">
        <v>127</v>
      </c>
      <c r="E131" s="14">
        <f>+E132</f>
        <v>0</v>
      </c>
      <c r="F131" s="14">
        <f>+F132</f>
        <v>0</v>
      </c>
      <c r="G131" s="14">
        <f t="shared" si="1"/>
        <v>0</v>
      </c>
      <c r="H131" s="14"/>
    </row>
    <row r="132" spans="2:8" x14ac:dyDescent="0.4">
      <c r="B132" s="12"/>
      <c r="C132" s="12"/>
      <c r="D132" s="13" t="s">
        <v>128</v>
      </c>
      <c r="E132" s="14"/>
      <c r="F132" s="14"/>
      <c r="G132" s="14">
        <f t="shared" si="1"/>
        <v>0</v>
      </c>
      <c r="H132" s="14"/>
    </row>
    <row r="133" spans="2:8" x14ac:dyDescent="0.4">
      <c r="B133" s="12"/>
      <c r="C133" s="15"/>
      <c r="D133" s="16" t="s">
        <v>129</v>
      </c>
      <c r="E133" s="17">
        <f>+E117+E118+E119+E120+E121+E124+E125+E126+E127+E128+E129+E130+E131</f>
        <v>9000000</v>
      </c>
      <c r="F133" s="17">
        <f>+F117+F118+F119+F120+F121+F124+F125+F126+F127+F128+F129+F130+F131</f>
        <v>5500000</v>
      </c>
      <c r="G133" s="17">
        <f t="shared" si="1"/>
        <v>3500000</v>
      </c>
      <c r="H133" s="17"/>
    </row>
    <row r="134" spans="2:8" x14ac:dyDescent="0.4">
      <c r="B134" s="12"/>
      <c r="C134" s="9" t="s">
        <v>43</v>
      </c>
      <c r="D134" s="13" t="s">
        <v>130</v>
      </c>
      <c r="E134" s="14"/>
      <c r="F134" s="14"/>
      <c r="G134" s="14">
        <f t="shared" si="1"/>
        <v>0</v>
      </c>
      <c r="H134" s="14"/>
    </row>
    <row r="135" spans="2:8" x14ac:dyDescent="0.4">
      <c r="B135" s="12"/>
      <c r="C135" s="12"/>
      <c r="D135" s="13" t="s">
        <v>131</v>
      </c>
      <c r="E135" s="14"/>
      <c r="F135" s="14"/>
      <c r="G135" s="14">
        <f t="shared" ref="G135:G149" si="2">E135-F135</f>
        <v>0</v>
      </c>
      <c r="H135" s="14"/>
    </row>
    <row r="136" spans="2:8" x14ac:dyDescent="0.4">
      <c r="B136" s="12"/>
      <c r="C136" s="12"/>
      <c r="D136" s="13" t="s">
        <v>132</v>
      </c>
      <c r="E136" s="14"/>
      <c r="F136" s="14"/>
      <c r="G136" s="14">
        <f t="shared" si="2"/>
        <v>0</v>
      </c>
      <c r="H136" s="14"/>
    </row>
    <row r="137" spans="2:8" x14ac:dyDescent="0.4">
      <c r="B137" s="12"/>
      <c r="C137" s="12"/>
      <c r="D137" s="13" t="s">
        <v>133</v>
      </c>
      <c r="E137" s="14">
        <f>+E138</f>
        <v>0</v>
      </c>
      <c r="F137" s="14">
        <f>+F138</f>
        <v>0</v>
      </c>
      <c r="G137" s="14">
        <f t="shared" si="2"/>
        <v>0</v>
      </c>
      <c r="H137" s="14"/>
    </row>
    <row r="138" spans="2:8" x14ac:dyDescent="0.4">
      <c r="B138" s="12"/>
      <c r="C138" s="12"/>
      <c r="D138" s="13" t="s">
        <v>134</v>
      </c>
      <c r="E138" s="14"/>
      <c r="F138" s="14"/>
      <c r="G138" s="14">
        <f t="shared" si="2"/>
        <v>0</v>
      </c>
      <c r="H138" s="14"/>
    </row>
    <row r="139" spans="2:8" x14ac:dyDescent="0.4">
      <c r="B139" s="12"/>
      <c r="C139" s="12"/>
      <c r="D139" s="13" t="s">
        <v>135</v>
      </c>
      <c r="E139" s="14"/>
      <c r="F139" s="14"/>
      <c r="G139" s="14">
        <f t="shared" si="2"/>
        <v>0</v>
      </c>
      <c r="H139" s="14"/>
    </row>
    <row r="140" spans="2:8" x14ac:dyDescent="0.4">
      <c r="B140" s="12"/>
      <c r="C140" s="12"/>
      <c r="D140" s="13" t="s">
        <v>136</v>
      </c>
      <c r="E140" s="14"/>
      <c r="F140" s="14"/>
      <c r="G140" s="14">
        <f t="shared" si="2"/>
        <v>0</v>
      </c>
      <c r="H140" s="14"/>
    </row>
    <row r="141" spans="2:8" x14ac:dyDescent="0.4">
      <c r="B141" s="12"/>
      <c r="C141" s="12"/>
      <c r="D141" s="13" t="s">
        <v>137</v>
      </c>
      <c r="E141" s="14"/>
      <c r="F141" s="14"/>
      <c r="G141" s="14">
        <f t="shared" si="2"/>
        <v>0</v>
      </c>
      <c r="H141" s="14"/>
    </row>
    <row r="142" spans="2:8" x14ac:dyDescent="0.4">
      <c r="B142" s="12"/>
      <c r="C142" s="12"/>
      <c r="D142" s="22" t="s">
        <v>138</v>
      </c>
      <c r="E142" s="23"/>
      <c r="F142" s="23"/>
      <c r="G142" s="23">
        <f t="shared" si="2"/>
        <v>0</v>
      </c>
      <c r="H142" s="23"/>
    </row>
    <row r="143" spans="2:8" x14ac:dyDescent="0.4">
      <c r="B143" s="12"/>
      <c r="C143" s="12"/>
      <c r="D143" s="22" t="s">
        <v>139</v>
      </c>
      <c r="E143" s="23"/>
      <c r="F143" s="23"/>
      <c r="G143" s="23">
        <f t="shared" si="2"/>
        <v>0</v>
      </c>
      <c r="H143" s="23"/>
    </row>
    <row r="144" spans="2:8" x14ac:dyDescent="0.4">
      <c r="B144" s="12"/>
      <c r="C144" s="12"/>
      <c r="D144" s="22" t="s">
        <v>140</v>
      </c>
      <c r="E144" s="23"/>
      <c r="F144" s="23"/>
      <c r="G144" s="23">
        <f t="shared" si="2"/>
        <v>0</v>
      </c>
      <c r="H144" s="23"/>
    </row>
    <row r="145" spans="2:8" x14ac:dyDescent="0.4">
      <c r="B145" s="12"/>
      <c r="C145" s="12"/>
      <c r="D145" s="24" t="s">
        <v>141</v>
      </c>
      <c r="E145" s="23"/>
      <c r="F145" s="23"/>
      <c r="G145" s="23">
        <f t="shared" si="2"/>
        <v>0</v>
      </c>
      <c r="H145" s="23"/>
    </row>
    <row r="146" spans="2:8" x14ac:dyDescent="0.4">
      <c r="B146" s="12"/>
      <c r="C146" s="12"/>
      <c r="D146" s="22" t="s">
        <v>142</v>
      </c>
      <c r="E146" s="23">
        <f>+E147</f>
        <v>350000</v>
      </c>
      <c r="F146" s="23">
        <f>+F147</f>
        <v>594628</v>
      </c>
      <c r="G146" s="23">
        <f t="shared" si="2"/>
        <v>-244628</v>
      </c>
      <c r="H146" s="23"/>
    </row>
    <row r="147" spans="2:8" x14ac:dyDescent="0.4">
      <c r="B147" s="12"/>
      <c r="C147" s="12"/>
      <c r="D147" s="22" t="s">
        <v>143</v>
      </c>
      <c r="E147" s="23">
        <v>350000</v>
      </c>
      <c r="F147" s="23">
        <v>594628</v>
      </c>
      <c r="G147" s="23">
        <f t="shared" si="2"/>
        <v>-244628</v>
      </c>
      <c r="H147" s="23"/>
    </row>
    <row r="148" spans="2:8" x14ac:dyDescent="0.4">
      <c r="B148" s="12"/>
      <c r="C148" s="15"/>
      <c r="D148" s="25" t="s">
        <v>144</v>
      </c>
      <c r="E148" s="26">
        <f>+E134+E135+E136+E137+E139+E140+E141+E142+E143+E144+E145+E146</f>
        <v>350000</v>
      </c>
      <c r="F148" s="26">
        <f>+F134+F135+F136+F137+F139+F140+F141+F142+F143+F144+F145+F146</f>
        <v>594628</v>
      </c>
      <c r="G148" s="26">
        <f t="shared" si="2"/>
        <v>-244628</v>
      </c>
      <c r="H148" s="26"/>
    </row>
    <row r="149" spans="2:8" x14ac:dyDescent="0.4">
      <c r="B149" s="15"/>
      <c r="C149" s="21" t="s">
        <v>145</v>
      </c>
      <c r="D149" s="19"/>
      <c r="E149" s="20">
        <f xml:space="preserve"> +E133 - E148</f>
        <v>8650000</v>
      </c>
      <c r="F149" s="20">
        <f xml:space="preserve"> +F133 - F148</f>
        <v>4905372</v>
      </c>
      <c r="G149" s="20">
        <f t="shared" si="2"/>
        <v>3744628</v>
      </c>
      <c r="H149" s="20"/>
    </row>
    <row r="150" spans="2:8" x14ac:dyDescent="0.4">
      <c r="B150" s="27" t="s">
        <v>146</v>
      </c>
      <c r="C150" s="28"/>
      <c r="D150" s="29"/>
      <c r="E150" s="30">
        <v>496000</v>
      </c>
      <c r="F150" s="30"/>
      <c r="G150" s="30">
        <f>E150 + E151</f>
        <v>496000</v>
      </c>
      <c r="H150" s="30"/>
    </row>
    <row r="151" spans="2:8" x14ac:dyDescent="0.4">
      <c r="B151" s="31"/>
      <c r="C151" s="32"/>
      <c r="D151" s="33"/>
      <c r="E151" s="34"/>
      <c r="F151" s="34"/>
      <c r="G151" s="34"/>
      <c r="H151" s="34"/>
    </row>
    <row r="152" spans="2:8" x14ac:dyDescent="0.4">
      <c r="B152" s="21" t="s">
        <v>147</v>
      </c>
      <c r="C152" s="18"/>
      <c r="D152" s="19"/>
      <c r="E152" s="20">
        <f xml:space="preserve"> +E92 +E116 +E149 - (E150 + E151)</f>
        <v>-2031000</v>
      </c>
      <c r="F152" s="20">
        <f xml:space="preserve"> +F92 +F116 +F149 - (F150 + F151)</f>
        <v>-2982969</v>
      </c>
      <c r="G152" s="20">
        <f t="shared" ref="G152:G154" si="3">E152-F152</f>
        <v>951969</v>
      </c>
      <c r="H152" s="20"/>
    </row>
    <row r="153" spans="2:8" x14ac:dyDescent="0.4">
      <c r="B153" s="21" t="s">
        <v>148</v>
      </c>
      <c r="C153" s="18"/>
      <c r="D153" s="19"/>
      <c r="E153" s="20">
        <v>12777266</v>
      </c>
      <c r="F153" s="20">
        <v>12777266</v>
      </c>
      <c r="G153" s="20">
        <f t="shared" si="3"/>
        <v>0</v>
      </c>
      <c r="H153" s="20"/>
    </row>
    <row r="154" spans="2:8" x14ac:dyDescent="0.4">
      <c r="B154" s="21" t="s">
        <v>149</v>
      </c>
      <c r="C154" s="18"/>
      <c r="D154" s="19"/>
      <c r="E154" s="20">
        <f xml:space="preserve"> +E152 +E153</f>
        <v>10746266</v>
      </c>
      <c r="F154" s="20">
        <f xml:space="preserve"> +F152 +F153</f>
        <v>9794297</v>
      </c>
      <c r="G154" s="20">
        <f t="shared" si="3"/>
        <v>951969</v>
      </c>
      <c r="H154" s="20"/>
    </row>
  </sheetData>
  <mergeCells count="12">
    <mergeCell ref="B93:B116"/>
    <mergeCell ref="C93:C104"/>
    <mergeCell ref="C105:C115"/>
    <mergeCell ref="B117:B149"/>
    <mergeCell ref="C117:C133"/>
    <mergeCell ref="C134:C148"/>
    <mergeCell ref="B2:H2"/>
    <mergeCell ref="B3:H3"/>
    <mergeCell ref="B5:D5"/>
    <mergeCell ref="B6:B92"/>
    <mergeCell ref="C6:C47"/>
    <mergeCell ref="C48:C91"/>
  </mergeCells>
  <phoneticPr fontId="2"/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54"/>
  <sheetViews>
    <sheetView showGridLines="0" tabSelected="1" workbookViewId="0"/>
  </sheetViews>
  <sheetFormatPr defaultRowHeight="18.75" x14ac:dyDescent="0.4"/>
  <cols>
    <col min="1" max="3" width="2.875" customWidth="1"/>
    <col min="4" max="4" width="53" customWidth="1"/>
    <col min="5" max="8" width="20.75" customWidth="1"/>
  </cols>
  <sheetData>
    <row r="1" spans="2:8" ht="21" x14ac:dyDescent="0.4">
      <c r="B1" s="1"/>
      <c r="C1" s="1"/>
      <c r="D1" s="1"/>
      <c r="E1" s="2"/>
      <c r="F1" s="2"/>
      <c r="G1" s="3"/>
      <c r="H1" s="3" t="s">
        <v>0</v>
      </c>
    </row>
    <row r="2" spans="2:8" ht="21" x14ac:dyDescent="0.4">
      <c r="B2" s="4" t="s">
        <v>153</v>
      </c>
      <c r="C2" s="4"/>
      <c r="D2" s="4"/>
      <c r="E2" s="4"/>
      <c r="F2" s="4"/>
      <c r="G2" s="4"/>
      <c r="H2" s="4"/>
    </row>
    <row r="3" spans="2:8" ht="21" x14ac:dyDescent="0.4">
      <c r="B3" s="5" t="s">
        <v>2</v>
      </c>
      <c r="C3" s="5"/>
      <c r="D3" s="5"/>
      <c r="E3" s="5"/>
      <c r="F3" s="5"/>
      <c r="G3" s="5"/>
      <c r="H3" s="5"/>
    </row>
    <row r="4" spans="2:8" x14ac:dyDescent="0.4">
      <c r="B4" s="6"/>
      <c r="C4" s="6"/>
      <c r="D4" s="6"/>
      <c r="E4" s="6"/>
      <c r="F4" s="2"/>
      <c r="G4" s="2"/>
      <c r="H4" s="6" t="s">
        <v>3</v>
      </c>
    </row>
    <row r="5" spans="2:8" x14ac:dyDescent="0.4">
      <c r="B5" s="7" t="s">
        <v>4</v>
      </c>
      <c r="C5" s="7"/>
      <c r="D5" s="7"/>
      <c r="E5" s="8" t="s">
        <v>5</v>
      </c>
      <c r="F5" s="8" t="s">
        <v>6</v>
      </c>
      <c r="G5" s="8" t="s">
        <v>7</v>
      </c>
      <c r="H5" s="8" t="s">
        <v>8</v>
      </c>
    </row>
    <row r="6" spans="2:8" x14ac:dyDescent="0.4">
      <c r="B6" s="9" t="s">
        <v>9</v>
      </c>
      <c r="C6" s="9" t="s">
        <v>10</v>
      </c>
      <c r="D6" s="10" t="s">
        <v>11</v>
      </c>
      <c r="E6" s="11">
        <f>+E7+E14+E21+E24+E29</f>
        <v>2640000</v>
      </c>
      <c r="F6" s="11">
        <f>+F7+F14+F21+F24+F29</f>
        <v>2682570</v>
      </c>
      <c r="G6" s="11">
        <f>E6-F6</f>
        <v>-42570</v>
      </c>
      <c r="H6" s="11"/>
    </row>
    <row r="7" spans="2:8" x14ac:dyDescent="0.4">
      <c r="B7" s="12"/>
      <c r="C7" s="12"/>
      <c r="D7" s="13" t="s">
        <v>12</v>
      </c>
      <c r="E7" s="14">
        <f>+E8+E9+E10+E11+E12+E13</f>
        <v>2640000</v>
      </c>
      <c r="F7" s="14">
        <f>+F8+F9+F10+F11+F12+F13</f>
        <v>0</v>
      </c>
      <c r="G7" s="14">
        <f t="shared" ref="G7:G70" si="0">E7-F7</f>
        <v>2640000</v>
      </c>
      <c r="H7" s="14"/>
    </row>
    <row r="8" spans="2:8" x14ac:dyDescent="0.4">
      <c r="B8" s="12"/>
      <c r="C8" s="12"/>
      <c r="D8" s="13" t="s">
        <v>13</v>
      </c>
      <c r="E8" s="14">
        <v>2640000</v>
      </c>
      <c r="F8" s="14"/>
      <c r="G8" s="14">
        <f t="shared" si="0"/>
        <v>2640000</v>
      </c>
      <c r="H8" s="14"/>
    </row>
    <row r="9" spans="2:8" x14ac:dyDescent="0.4">
      <c r="B9" s="12"/>
      <c r="C9" s="12"/>
      <c r="D9" s="13" t="s">
        <v>14</v>
      </c>
      <c r="E9" s="14"/>
      <c r="F9" s="14"/>
      <c r="G9" s="14">
        <f t="shared" si="0"/>
        <v>0</v>
      </c>
      <c r="H9" s="14"/>
    </row>
    <row r="10" spans="2:8" x14ac:dyDescent="0.4">
      <c r="B10" s="12"/>
      <c r="C10" s="12"/>
      <c r="D10" s="13" t="s">
        <v>15</v>
      </c>
      <c r="E10" s="14"/>
      <c r="F10" s="14"/>
      <c r="G10" s="14">
        <f t="shared" si="0"/>
        <v>0</v>
      </c>
      <c r="H10" s="14"/>
    </row>
    <row r="11" spans="2:8" x14ac:dyDescent="0.4">
      <c r="B11" s="12"/>
      <c r="C11" s="12"/>
      <c r="D11" s="13" t="s">
        <v>16</v>
      </c>
      <c r="E11" s="14"/>
      <c r="F11" s="14"/>
      <c r="G11" s="14">
        <f t="shared" si="0"/>
        <v>0</v>
      </c>
      <c r="H11" s="14"/>
    </row>
    <row r="12" spans="2:8" x14ac:dyDescent="0.4">
      <c r="B12" s="12"/>
      <c r="C12" s="12"/>
      <c r="D12" s="13" t="s">
        <v>17</v>
      </c>
      <c r="E12" s="14"/>
      <c r="F12" s="14"/>
      <c r="G12" s="14">
        <f t="shared" si="0"/>
        <v>0</v>
      </c>
      <c r="H12" s="14"/>
    </row>
    <row r="13" spans="2:8" x14ac:dyDescent="0.4">
      <c r="B13" s="12"/>
      <c r="C13" s="12"/>
      <c r="D13" s="13" t="s">
        <v>18</v>
      </c>
      <c r="E13" s="14"/>
      <c r="F13" s="14"/>
      <c r="G13" s="14">
        <f t="shared" si="0"/>
        <v>0</v>
      </c>
      <c r="H13" s="14"/>
    </row>
    <row r="14" spans="2:8" x14ac:dyDescent="0.4">
      <c r="B14" s="12"/>
      <c r="C14" s="12"/>
      <c r="D14" s="13" t="s">
        <v>19</v>
      </c>
      <c r="E14" s="14">
        <f>+E15+E16+E17+E18+E19+E20</f>
        <v>0</v>
      </c>
      <c r="F14" s="14">
        <f>+F15+F16+F17+F18+F19+F20</f>
        <v>710424</v>
      </c>
      <c r="G14" s="14">
        <f t="shared" si="0"/>
        <v>-710424</v>
      </c>
      <c r="H14" s="14"/>
    </row>
    <row r="15" spans="2:8" x14ac:dyDescent="0.4">
      <c r="B15" s="12"/>
      <c r="C15" s="12"/>
      <c r="D15" s="13" t="s">
        <v>13</v>
      </c>
      <c r="E15" s="14"/>
      <c r="F15" s="14">
        <v>710424</v>
      </c>
      <c r="G15" s="14">
        <f t="shared" si="0"/>
        <v>-710424</v>
      </c>
      <c r="H15" s="14"/>
    </row>
    <row r="16" spans="2:8" x14ac:dyDescent="0.4">
      <c r="B16" s="12"/>
      <c r="C16" s="12"/>
      <c r="D16" s="13" t="s">
        <v>14</v>
      </c>
      <c r="E16" s="14"/>
      <c r="F16" s="14"/>
      <c r="G16" s="14">
        <f t="shared" si="0"/>
        <v>0</v>
      </c>
      <c r="H16" s="14"/>
    </row>
    <row r="17" spans="2:8" x14ac:dyDescent="0.4">
      <c r="B17" s="12"/>
      <c r="C17" s="12"/>
      <c r="D17" s="13" t="s">
        <v>15</v>
      </c>
      <c r="E17" s="14"/>
      <c r="F17" s="14"/>
      <c r="G17" s="14">
        <f t="shared" si="0"/>
        <v>0</v>
      </c>
      <c r="H17" s="14"/>
    </row>
    <row r="18" spans="2:8" x14ac:dyDescent="0.4">
      <c r="B18" s="12"/>
      <c r="C18" s="12"/>
      <c r="D18" s="13" t="s">
        <v>16</v>
      </c>
      <c r="E18" s="14"/>
      <c r="F18" s="14"/>
      <c r="G18" s="14">
        <f t="shared" si="0"/>
        <v>0</v>
      </c>
      <c r="H18" s="14"/>
    </row>
    <row r="19" spans="2:8" x14ac:dyDescent="0.4">
      <c r="B19" s="12"/>
      <c r="C19" s="12"/>
      <c r="D19" s="13" t="s">
        <v>17</v>
      </c>
      <c r="E19" s="14"/>
      <c r="F19" s="14"/>
      <c r="G19" s="14">
        <f t="shared" si="0"/>
        <v>0</v>
      </c>
      <c r="H19" s="14"/>
    </row>
    <row r="20" spans="2:8" x14ac:dyDescent="0.4">
      <c r="B20" s="12"/>
      <c r="C20" s="12"/>
      <c r="D20" s="13" t="s">
        <v>18</v>
      </c>
      <c r="E20" s="14"/>
      <c r="F20" s="14"/>
      <c r="G20" s="14">
        <f t="shared" si="0"/>
        <v>0</v>
      </c>
      <c r="H20" s="14"/>
    </row>
    <row r="21" spans="2:8" x14ac:dyDescent="0.4">
      <c r="B21" s="12"/>
      <c r="C21" s="12"/>
      <c r="D21" s="13" t="s">
        <v>20</v>
      </c>
      <c r="E21" s="14">
        <f>+E22+E23</f>
        <v>0</v>
      </c>
      <c r="F21" s="14">
        <f>+F22+F23</f>
        <v>1972146</v>
      </c>
      <c r="G21" s="14">
        <f t="shared" si="0"/>
        <v>-1972146</v>
      </c>
      <c r="H21" s="14"/>
    </row>
    <row r="22" spans="2:8" x14ac:dyDescent="0.4">
      <c r="B22" s="12"/>
      <c r="C22" s="12"/>
      <c r="D22" s="13" t="s">
        <v>21</v>
      </c>
      <c r="E22" s="14"/>
      <c r="F22" s="14">
        <v>1648074</v>
      </c>
      <c r="G22" s="14">
        <f t="shared" si="0"/>
        <v>-1648074</v>
      </c>
      <c r="H22" s="14"/>
    </row>
    <row r="23" spans="2:8" x14ac:dyDescent="0.4">
      <c r="B23" s="12"/>
      <c r="C23" s="12"/>
      <c r="D23" s="13" t="s">
        <v>22</v>
      </c>
      <c r="E23" s="14"/>
      <c r="F23" s="14">
        <v>324072</v>
      </c>
      <c r="G23" s="14">
        <f t="shared" si="0"/>
        <v>-324072</v>
      </c>
      <c r="H23" s="14"/>
    </row>
    <row r="24" spans="2:8" x14ac:dyDescent="0.4">
      <c r="B24" s="12"/>
      <c r="C24" s="12"/>
      <c r="D24" s="13" t="s">
        <v>23</v>
      </c>
      <c r="E24" s="14">
        <f>+E25+E26+E27+E28</f>
        <v>0</v>
      </c>
      <c r="F24" s="14">
        <f>+F25+F26+F27+F28</f>
        <v>0</v>
      </c>
      <c r="G24" s="14">
        <f t="shared" si="0"/>
        <v>0</v>
      </c>
      <c r="H24" s="14"/>
    </row>
    <row r="25" spans="2:8" x14ac:dyDescent="0.4">
      <c r="B25" s="12"/>
      <c r="C25" s="12"/>
      <c r="D25" s="13" t="s">
        <v>24</v>
      </c>
      <c r="E25" s="14"/>
      <c r="F25" s="14"/>
      <c r="G25" s="14">
        <f t="shared" si="0"/>
        <v>0</v>
      </c>
      <c r="H25" s="14"/>
    </row>
    <row r="26" spans="2:8" x14ac:dyDescent="0.4">
      <c r="B26" s="12"/>
      <c r="C26" s="12"/>
      <c r="D26" s="13" t="s">
        <v>25</v>
      </c>
      <c r="E26" s="14"/>
      <c r="F26" s="14"/>
      <c r="G26" s="14">
        <f t="shared" si="0"/>
        <v>0</v>
      </c>
      <c r="H26" s="14"/>
    </row>
    <row r="27" spans="2:8" x14ac:dyDescent="0.4">
      <c r="B27" s="12"/>
      <c r="C27" s="12"/>
      <c r="D27" s="13" t="s">
        <v>26</v>
      </c>
      <c r="E27" s="14"/>
      <c r="F27" s="14"/>
      <c r="G27" s="14">
        <f t="shared" si="0"/>
        <v>0</v>
      </c>
      <c r="H27" s="14"/>
    </row>
    <row r="28" spans="2:8" x14ac:dyDescent="0.4">
      <c r="B28" s="12"/>
      <c r="C28" s="12"/>
      <c r="D28" s="13" t="s">
        <v>27</v>
      </c>
      <c r="E28" s="14"/>
      <c r="F28" s="14"/>
      <c r="G28" s="14">
        <f t="shared" si="0"/>
        <v>0</v>
      </c>
      <c r="H28" s="14"/>
    </row>
    <row r="29" spans="2:8" x14ac:dyDescent="0.4">
      <c r="B29" s="12"/>
      <c r="C29" s="12"/>
      <c r="D29" s="13" t="s">
        <v>28</v>
      </c>
      <c r="E29" s="14"/>
      <c r="F29" s="14"/>
      <c r="G29" s="14">
        <f t="shared" si="0"/>
        <v>0</v>
      </c>
      <c r="H29" s="14"/>
    </row>
    <row r="30" spans="2:8" x14ac:dyDescent="0.4">
      <c r="B30" s="12"/>
      <c r="C30" s="12"/>
      <c r="D30" s="13" t="s">
        <v>29</v>
      </c>
      <c r="E30" s="14">
        <f>+E31+E32</f>
        <v>0</v>
      </c>
      <c r="F30" s="14">
        <f>+F31+F32</f>
        <v>0</v>
      </c>
      <c r="G30" s="14">
        <f t="shared" si="0"/>
        <v>0</v>
      </c>
      <c r="H30" s="14"/>
    </row>
    <row r="31" spans="2:8" x14ac:dyDescent="0.4">
      <c r="B31" s="12"/>
      <c r="C31" s="12"/>
      <c r="D31" s="13" t="s">
        <v>30</v>
      </c>
      <c r="E31" s="14"/>
      <c r="F31" s="14"/>
      <c r="G31" s="14">
        <f t="shared" si="0"/>
        <v>0</v>
      </c>
      <c r="H31" s="14"/>
    </row>
    <row r="32" spans="2:8" x14ac:dyDescent="0.4">
      <c r="B32" s="12"/>
      <c r="C32" s="12"/>
      <c r="D32" s="13" t="s">
        <v>23</v>
      </c>
      <c r="E32" s="14">
        <f>+E33+E34+E35</f>
        <v>0</v>
      </c>
      <c r="F32" s="14">
        <f>+F33+F34+F35</f>
        <v>0</v>
      </c>
      <c r="G32" s="14">
        <f t="shared" si="0"/>
        <v>0</v>
      </c>
      <c r="H32" s="14"/>
    </row>
    <row r="33" spans="2:8" x14ac:dyDescent="0.4">
      <c r="B33" s="12"/>
      <c r="C33" s="12"/>
      <c r="D33" s="13" t="s">
        <v>24</v>
      </c>
      <c r="E33" s="14"/>
      <c r="F33" s="14"/>
      <c r="G33" s="14">
        <f t="shared" si="0"/>
        <v>0</v>
      </c>
      <c r="H33" s="14"/>
    </row>
    <row r="34" spans="2:8" x14ac:dyDescent="0.4">
      <c r="B34" s="12"/>
      <c r="C34" s="12"/>
      <c r="D34" s="13" t="s">
        <v>26</v>
      </c>
      <c r="E34" s="14"/>
      <c r="F34" s="14"/>
      <c r="G34" s="14">
        <f t="shared" si="0"/>
        <v>0</v>
      </c>
      <c r="H34" s="14"/>
    </row>
    <row r="35" spans="2:8" x14ac:dyDescent="0.4">
      <c r="B35" s="12"/>
      <c r="C35" s="12"/>
      <c r="D35" s="13" t="s">
        <v>27</v>
      </c>
      <c r="E35" s="14"/>
      <c r="F35" s="14"/>
      <c r="G35" s="14">
        <f t="shared" si="0"/>
        <v>0</v>
      </c>
      <c r="H35" s="14"/>
    </row>
    <row r="36" spans="2:8" x14ac:dyDescent="0.4">
      <c r="B36" s="12"/>
      <c r="C36" s="12"/>
      <c r="D36" s="13" t="s">
        <v>31</v>
      </c>
      <c r="E36" s="14"/>
      <c r="F36" s="14"/>
      <c r="G36" s="14">
        <f t="shared" si="0"/>
        <v>0</v>
      </c>
      <c r="H36" s="14"/>
    </row>
    <row r="37" spans="2:8" x14ac:dyDescent="0.4">
      <c r="B37" s="12"/>
      <c r="C37" s="12"/>
      <c r="D37" s="13" t="s">
        <v>32</v>
      </c>
      <c r="E37" s="14"/>
      <c r="F37" s="14"/>
      <c r="G37" s="14">
        <f t="shared" si="0"/>
        <v>0</v>
      </c>
      <c r="H37" s="14"/>
    </row>
    <row r="38" spans="2:8" x14ac:dyDescent="0.4">
      <c r="B38" s="12"/>
      <c r="C38" s="12"/>
      <c r="D38" s="13" t="s">
        <v>33</v>
      </c>
      <c r="E38" s="14">
        <v>1000</v>
      </c>
      <c r="F38" s="14">
        <v>5</v>
      </c>
      <c r="G38" s="14">
        <f t="shared" si="0"/>
        <v>995</v>
      </c>
      <c r="H38" s="14"/>
    </row>
    <row r="39" spans="2:8" x14ac:dyDescent="0.4">
      <c r="B39" s="12"/>
      <c r="C39" s="12"/>
      <c r="D39" s="13" t="s">
        <v>34</v>
      </c>
      <c r="E39" s="14">
        <f>+E40+E41+E42</f>
        <v>0</v>
      </c>
      <c r="F39" s="14">
        <f>+F40+F41+F42</f>
        <v>0</v>
      </c>
      <c r="G39" s="14">
        <f t="shared" si="0"/>
        <v>0</v>
      </c>
      <c r="H39" s="14"/>
    </row>
    <row r="40" spans="2:8" x14ac:dyDescent="0.4">
      <c r="B40" s="12"/>
      <c r="C40" s="12"/>
      <c r="D40" s="13" t="s">
        <v>35</v>
      </c>
      <c r="E40" s="14"/>
      <c r="F40" s="14"/>
      <c r="G40" s="14">
        <f t="shared" si="0"/>
        <v>0</v>
      </c>
      <c r="H40" s="14"/>
    </row>
    <row r="41" spans="2:8" x14ac:dyDescent="0.4">
      <c r="B41" s="12"/>
      <c r="C41" s="12"/>
      <c r="D41" s="13" t="s">
        <v>36</v>
      </c>
      <c r="E41" s="14"/>
      <c r="F41" s="14"/>
      <c r="G41" s="14">
        <f t="shared" si="0"/>
        <v>0</v>
      </c>
      <c r="H41" s="14"/>
    </row>
    <row r="42" spans="2:8" x14ac:dyDescent="0.4">
      <c r="B42" s="12"/>
      <c r="C42" s="12"/>
      <c r="D42" s="13" t="s">
        <v>37</v>
      </c>
      <c r="E42" s="14"/>
      <c r="F42" s="14"/>
      <c r="G42" s="14">
        <f t="shared" si="0"/>
        <v>0</v>
      </c>
      <c r="H42" s="14"/>
    </row>
    <row r="43" spans="2:8" x14ac:dyDescent="0.4">
      <c r="B43" s="12"/>
      <c r="C43" s="12"/>
      <c r="D43" s="13" t="s">
        <v>38</v>
      </c>
      <c r="E43" s="14">
        <f>+E44+E45+E46</f>
        <v>0</v>
      </c>
      <c r="F43" s="14">
        <f>+F44+F45+F46</f>
        <v>0</v>
      </c>
      <c r="G43" s="14">
        <f t="shared" si="0"/>
        <v>0</v>
      </c>
      <c r="H43" s="14"/>
    </row>
    <row r="44" spans="2:8" x14ac:dyDescent="0.4">
      <c r="B44" s="12"/>
      <c r="C44" s="12"/>
      <c r="D44" s="13" t="s">
        <v>39</v>
      </c>
      <c r="E44" s="14"/>
      <c r="F44" s="14"/>
      <c r="G44" s="14">
        <f t="shared" si="0"/>
        <v>0</v>
      </c>
      <c r="H44" s="14"/>
    </row>
    <row r="45" spans="2:8" x14ac:dyDescent="0.4">
      <c r="B45" s="12"/>
      <c r="C45" s="12"/>
      <c r="D45" s="13" t="s">
        <v>40</v>
      </c>
      <c r="E45" s="14"/>
      <c r="F45" s="14"/>
      <c r="G45" s="14">
        <f t="shared" si="0"/>
        <v>0</v>
      </c>
      <c r="H45" s="14"/>
    </row>
    <row r="46" spans="2:8" x14ac:dyDescent="0.4">
      <c r="B46" s="12"/>
      <c r="C46" s="12"/>
      <c r="D46" s="13" t="s">
        <v>41</v>
      </c>
      <c r="E46" s="14"/>
      <c r="F46" s="14"/>
      <c r="G46" s="14">
        <f t="shared" si="0"/>
        <v>0</v>
      </c>
      <c r="H46" s="14"/>
    </row>
    <row r="47" spans="2:8" x14ac:dyDescent="0.4">
      <c r="B47" s="12"/>
      <c r="C47" s="15"/>
      <c r="D47" s="16" t="s">
        <v>42</v>
      </c>
      <c r="E47" s="17">
        <f>+E6+E30+E36+E37+E38+E39+E43</f>
        <v>2641000</v>
      </c>
      <c r="F47" s="17">
        <f>+F6+F30+F36+F37+F38+F39+F43</f>
        <v>2682575</v>
      </c>
      <c r="G47" s="17">
        <f t="shared" si="0"/>
        <v>-41575</v>
      </c>
      <c r="H47" s="17"/>
    </row>
    <row r="48" spans="2:8" x14ac:dyDescent="0.4">
      <c r="B48" s="12"/>
      <c r="C48" s="9" t="s">
        <v>43</v>
      </c>
      <c r="D48" s="13" t="s">
        <v>44</v>
      </c>
      <c r="E48" s="14">
        <f>+E49+E50+E51+E52+E53+E54+E55</f>
        <v>2450000</v>
      </c>
      <c r="F48" s="14">
        <f>+F49+F50+F51+F52+F53+F54+F55</f>
        <v>2553794</v>
      </c>
      <c r="G48" s="14">
        <f t="shared" si="0"/>
        <v>-103794</v>
      </c>
      <c r="H48" s="14"/>
    </row>
    <row r="49" spans="2:8" x14ac:dyDescent="0.4">
      <c r="B49" s="12"/>
      <c r="C49" s="12"/>
      <c r="D49" s="13" t="s">
        <v>45</v>
      </c>
      <c r="E49" s="14"/>
      <c r="F49" s="14"/>
      <c r="G49" s="14">
        <f t="shared" si="0"/>
        <v>0</v>
      </c>
      <c r="H49" s="14"/>
    </row>
    <row r="50" spans="2:8" x14ac:dyDescent="0.4">
      <c r="B50" s="12"/>
      <c r="C50" s="12"/>
      <c r="D50" s="13" t="s">
        <v>46</v>
      </c>
      <c r="E50" s="14">
        <v>2200000</v>
      </c>
      <c r="F50" s="14">
        <v>2195400</v>
      </c>
      <c r="G50" s="14">
        <f t="shared" si="0"/>
        <v>4600</v>
      </c>
      <c r="H50" s="14"/>
    </row>
    <row r="51" spans="2:8" x14ac:dyDescent="0.4">
      <c r="B51" s="12"/>
      <c r="C51" s="12"/>
      <c r="D51" s="13" t="s">
        <v>47</v>
      </c>
      <c r="E51" s="14"/>
      <c r="F51" s="14">
        <v>50000</v>
      </c>
      <c r="G51" s="14">
        <f t="shared" si="0"/>
        <v>-50000</v>
      </c>
      <c r="H51" s="14"/>
    </row>
    <row r="52" spans="2:8" x14ac:dyDescent="0.4">
      <c r="B52" s="12"/>
      <c r="C52" s="12"/>
      <c r="D52" s="13" t="s">
        <v>48</v>
      </c>
      <c r="E52" s="14"/>
      <c r="F52" s="14"/>
      <c r="G52" s="14">
        <f t="shared" si="0"/>
        <v>0</v>
      </c>
      <c r="H52" s="14"/>
    </row>
    <row r="53" spans="2:8" x14ac:dyDescent="0.4">
      <c r="B53" s="12"/>
      <c r="C53" s="12"/>
      <c r="D53" s="13" t="s">
        <v>49</v>
      </c>
      <c r="E53" s="14"/>
      <c r="F53" s="14"/>
      <c r="G53" s="14">
        <f t="shared" si="0"/>
        <v>0</v>
      </c>
      <c r="H53" s="14"/>
    </row>
    <row r="54" spans="2:8" x14ac:dyDescent="0.4">
      <c r="B54" s="12"/>
      <c r="C54" s="12"/>
      <c r="D54" s="13" t="s">
        <v>50</v>
      </c>
      <c r="E54" s="14"/>
      <c r="F54" s="14"/>
      <c r="G54" s="14">
        <f t="shared" si="0"/>
        <v>0</v>
      </c>
      <c r="H54" s="14"/>
    </row>
    <row r="55" spans="2:8" x14ac:dyDescent="0.4">
      <c r="B55" s="12"/>
      <c r="C55" s="12"/>
      <c r="D55" s="13" t="s">
        <v>51</v>
      </c>
      <c r="E55" s="14">
        <v>250000</v>
      </c>
      <c r="F55" s="14">
        <v>308394</v>
      </c>
      <c r="G55" s="14">
        <f t="shared" si="0"/>
        <v>-58394</v>
      </c>
      <c r="H55" s="14"/>
    </row>
    <row r="56" spans="2:8" x14ac:dyDescent="0.4">
      <c r="B56" s="12"/>
      <c r="C56" s="12"/>
      <c r="D56" s="13" t="s">
        <v>52</v>
      </c>
      <c r="E56" s="14">
        <f>+E57+E58</f>
        <v>0</v>
      </c>
      <c r="F56" s="14">
        <f>+F57+F58</f>
        <v>0</v>
      </c>
      <c r="G56" s="14">
        <f t="shared" si="0"/>
        <v>0</v>
      </c>
      <c r="H56" s="14"/>
    </row>
    <row r="57" spans="2:8" x14ac:dyDescent="0.4">
      <c r="B57" s="12"/>
      <c r="C57" s="12"/>
      <c r="D57" s="13" t="s">
        <v>53</v>
      </c>
      <c r="E57" s="14"/>
      <c r="F57" s="14"/>
      <c r="G57" s="14">
        <f t="shared" si="0"/>
        <v>0</v>
      </c>
      <c r="H57" s="14"/>
    </row>
    <row r="58" spans="2:8" x14ac:dyDescent="0.4">
      <c r="B58" s="12"/>
      <c r="C58" s="12"/>
      <c r="D58" s="13" t="s">
        <v>54</v>
      </c>
      <c r="E58" s="14"/>
      <c r="F58" s="14"/>
      <c r="G58" s="14">
        <f t="shared" si="0"/>
        <v>0</v>
      </c>
      <c r="H58" s="14"/>
    </row>
    <row r="59" spans="2:8" x14ac:dyDescent="0.4">
      <c r="B59" s="12"/>
      <c r="C59" s="12"/>
      <c r="D59" s="13" t="s">
        <v>55</v>
      </c>
      <c r="E59" s="14">
        <f>+E60+E61+E62+E63+E64+E65+E66+E67+E68+E69+E70+E71+E72+E73+E74+E75+E76+E77+E78+E79+E80+E81+E82</f>
        <v>762000</v>
      </c>
      <c r="F59" s="14">
        <f>+F60+F61+F62+F63+F64+F65+F66+F67+F68+F69+F70+F71+F72+F73+F74+F75+F76+F77+F78+F79+F80+F81+F82</f>
        <v>187121</v>
      </c>
      <c r="G59" s="14">
        <f t="shared" si="0"/>
        <v>574879</v>
      </c>
      <c r="H59" s="14"/>
    </row>
    <row r="60" spans="2:8" x14ac:dyDescent="0.4">
      <c r="B60" s="12"/>
      <c r="C60" s="12"/>
      <c r="D60" s="13" t="s">
        <v>56</v>
      </c>
      <c r="E60" s="14"/>
      <c r="F60" s="14"/>
      <c r="G60" s="14">
        <f t="shared" si="0"/>
        <v>0</v>
      </c>
      <c r="H60" s="14"/>
    </row>
    <row r="61" spans="2:8" x14ac:dyDescent="0.4">
      <c r="B61" s="12"/>
      <c r="C61" s="12"/>
      <c r="D61" s="13" t="s">
        <v>57</v>
      </c>
      <c r="E61" s="14"/>
      <c r="F61" s="14"/>
      <c r="G61" s="14">
        <f t="shared" si="0"/>
        <v>0</v>
      </c>
      <c r="H61" s="14"/>
    </row>
    <row r="62" spans="2:8" x14ac:dyDescent="0.4">
      <c r="B62" s="12"/>
      <c r="C62" s="12"/>
      <c r="D62" s="13" t="s">
        <v>58</v>
      </c>
      <c r="E62" s="14">
        <v>10000</v>
      </c>
      <c r="F62" s="14">
        <v>1000</v>
      </c>
      <c r="G62" s="14">
        <f t="shared" si="0"/>
        <v>9000</v>
      </c>
      <c r="H62" s="14"/>
    </row>
    <row r="63" spans="2:8" x14ac:dyDescent="0.4">
      <c r="B63" s="12"/>
      <c r="C63" s="12"/>
      <c r="D63" s="13" t="s">
        <v>59</v>
      </c>
      <c r="E63" s="14"/>
      <c r="F63" s="14"/>
      <c r="G63" s="14">
        <f t="shared" si="0"/>
        <v>0</v>
      </c>
      <c r="H63" s="14"/>
    </row>
    <row r="64" spans="2:8" x14ac:dyDescent="0.4">
      <c r="B64" s="12"/>
      <c r="C64" s="12"/>
      <c r="D64" s="13" t="s">
        <v>60</v>
      </c>
      <c r="E64" s="14">
        <v>50000</v>
      </c>
      <c r="F64" s="14"/>
      <c r="G64" s="14">
        <f t="shared" si="0"/>
        <v>50000</v>
      </c>
      <c r="H64" s="14"/>
    </row>
    <row r="65" spans="2:8" x14ac:dyDescent="0.4">
      <c r="B65" s="12"/>
      <c r="C65" s="12"/>
      <c r="D65" s="13" t="s">
        <v>61</v>
      </c>
      <c r="E65" s="14"/>
      <c r="F65" s="14"/>
      <c r="G65" s="14">
        <f t="shared" si="0"/>
        <v>0</v>
      </c>
      <c r="H65" s="14"/>
    </row>
    <row r="66" spans="2:8" x14ac:dyDescent="0.4">
      <c r="B66" s="12"/>
      <c r="C66" s="12"/>
      <c r="D66" s="13" t="s">
        <v>62</v>
      </c>
      <c r="E66" s="14">
        <v>30000</v>
      </c>
      <c r="F66" s="14">
        <v>29815</v>
      </c>
      <c r="G66" s="14">
        <f t="shared" si="0"/>
        <v>185</v>
      </c>
      <c r="H66" s="14"/>
    </row>
    <row r="67" spans="2:8" x14ac:dyDescent="0.4">
      <c r="B67" s="12"/>
      <c r="C67" s="12"/>
      <c r="D67" s="13" t="s">
        <v>63</v>
      </c>
      <c r="E67" s="14">
        <v>110000</v>
      </c>
      <c r="F67" s="14">
        <v>2640</v>
      </c>
      <c r="G67" s="14">
        <f t="shared" si="0"/>
        <v>107360</v>
      </c>
      <c r="H67" s="14"/>
    </row>
    <row r="68" spans="2:8" x14ac:dyDescent="0.4">
      <c r="B68" s="12"/>
      <c r="C68" s="12"/>
      <c r="D68" s="13" t="s">
        <v>64</v>
      </c>
      <c r="E68" s="14"/>
      <c r="F68" s="14"/>
      <c r="G68" s="14">
        <f t="shared" si="0"/>
        <v>0</v>
      </c>
      <c r="H68" s="14"/>
    </row>
    <row r="69" spans="2:8" x14ac:dyDescent="0.4">
      <c r="B69" s="12"/>
      <c r="C69" s="12"/>
      <c r="D69" s="13" t="s">
        <v>65</v>
      </c>
      <c r="E69" s="14">
        <v>290000</v>
      </c>
      <c r="F69" s="14">
        <v>72127</v>
      </c>
      <c r="G69" s="14">
        <f t="shared" si="0"/>
        <v>217873</v>
      </c>
      <c r="H69" s="14"/>
    </row>
    <row r="70" spans="2:8" x14ac:dyDescent="0.4">
      <c r="B70" s="12"/>
      <c r="C70" s="12"/>
      <c r="D70" s="13" t="s">
        <v>66</v>
      </c>
      <c r="E70" s="14"/>
      <c r="F70" s="14"/>
      <c r="G70" s="14">
        <f t="shared" si="0"/>
        <v>0</v>
      </c>
      <c r="H70" s="14"/>
    </row>
    <row r="71" spans="2:8" x14ac:dyDescent="0.4">
      <c r="B71" s="12"/>
      <c r="C71" s="12"/>
      <c r="D71" s="13" t="s">
        <v>67</v>
      </c>
      <c r="E71" s="14"/>
      <c r="F71" s="14"/>
      <c r="G71" s="14">
        <f t="shared" ref="G71:G134" si="1">E71-F71</f>
        <v>0</v>
      </c>
      <c r="H71" s="14"/>
    </row>
    <row r="72" spans="2:8" x14ac:dyDescent="0.4">
      <c r="B72" s="12"/>
      <c r="C72" s="12"/>
      <c r="D72" s="13" t="s">
        <v>68</v>
      </c>
      <c r="E72" s="14"/>
      <c r="F72" s="14"/>
      <c r="G72" s="14">
        <f t="shared" si="1"/>
        <v>0</v>
      </c>
      <c r="H72" s="14"/>
    </row>
    <row r="73" spans="2:8" x14ac:dyDescent="0.4">
      <c r="B73" s="12"/>
      <c r="C73" s="12"/>
      <c r="D73" s="13" t="s">
        <v>69</v>
      </c>
      <c r="E73" s="14"/>
      <c r="F73" s="14"/>
      <c r="G73" s="14">
        <f t="shared" si="1"/>
        <v>0</v>
      </c>
      <c r="H73" s="14"/>
    </row>
    <row r="74" spans="2:8" x14ac:dyDescent="0.4">
      <c r="B74" s="12"/>
      <c r="C74" s="12"/>
      <c r="D74" s="13" t="s">
        <v>70</v>
      </c>
      <c r="E74" s="14">
        <v>68000</v>
      </c>
      <c r="F74" s="14"/>
      <c r="G74" s="14">
        <f t="shared" si="1"/>
        <v>68000</v>
      </c>
      <c r="H74" s="14"/>
    </row>
    <row r="75" spans="2:8" x14ac:dyDescent="0.4">
      <c r="B75" s="12"/>
      <c r="C75" s="12"/>
      <c r="D75" s="13" t="s">
        <v>71</v>
      </c>
      <c r="E75" s="14"/>
      <c r="F75" s="14"/>
      <c r="G75" s="14">
        <f t="shared" si="1"/>
        <v>0</v>
      </c>
      <c r="H75" s="14"/>
    </row>
    <row r="76" spans="2:8" x14ac:dyDescent="0.4">
      <c r="B76" s="12"/>
      <c r="C76" s="12"/>
      <c r="D76" s="13" t="s">
        <v>72</v>
      </c>
      <c r="E76" s="14">
        <v>80000</v>
      </c>
      <c r="F76" s="14">
        <v>79500</v>
      </c>
      <c r="G76" s="14">
        <f t="shared" si="1"/>
        <v>500</v>
      </c>
      <c r="H76" s="14"/>
    </row>
    <row r="77" spans="2:8" x14ac:dyDescent="0.4">
      <c r="B77" s="12"/>
      <c r="C77" s="12"/>
      <c r="D77" s="13" t="s">
        <v>73</v>
      </c>
      <c r="E77" s="14"/>
      <c r="F77" s="14"/>
      <c r="G77" s="14">
        <f t="shared" si="1"/>
        <v>0</v>
      </c>
      <c r="H77" s="14"/>
    </row>
    <row r="78" spans="2:8" x14ac:dyDescent="0.4">
      <c r="B78" s="12"/>
      <c r="C78" s="12"/>
      <c r="D78" s="13" t="s">
        <v>74</v>
      </c>
      <c r="E78" s="14"/>
      <c r="F78" s="14"/>
      <c r="G78" s="14">
        <f t="shared" si="1"/>
        <v>0</v>
      </c>
      <c r="H78" s="14"/>
    </row>
    <row r="79" spans="2:8" x14ac:dyDescent="0.4">
      <c r="B79" s="12"/>
      <c r="C79" s="12"/>
      <c r="D79" s="13" t="s">
        <v>75</v>
      </c>
      <c r="E79" s="14"/>
      <c r="F79" s="14"/>
      <c r="G79" s="14">
        <f t="shared" si="1"/>
        <v>0</v>
      </c>
      <c r="H79" s="14"/>
    </row>
    <row r="80" spans="2:8" x14ac:dyDescent="0.4">
      <c r="B80" s="12"/>
      <c r="C80" s="12"/>
      <c r="D80" s="13" t="s">
        <v>76</v>
      </c>
      <c r="E80" s="14"/>
      <c r="F80" s="14"/>
      <c r="G80" s="14">
        <f t="shared" si="1"/>
        <v>0</v>
      </c>
      <c r="H80" s="14"/>
    </row>
    <row r="81" spans="2:8" x14ac:dyDescent="0.4">
      <c r="B81" s="12"/>
      <c r="C81" s="12"/>
      <c r="D81" s="13" t="s">
        <v>77</v>
      </c>
      <c r="E81" s="14">
        <v>114000</v>
      </c>
      <c r="F81" s="14"/>
      <c r="G81" s="14">
        <f t="shared" si="1"/>
        <v>114000</v>
      </c>
      <c r="H81" s="14"/>
    </row>
    <row r="82" spans="2:8" x14ac:dyDescent="0.4">
      <c r="B82" s="12"/>
      <c r="C82" s="12"/>
      <c r="D82" s="13" t="s">
        <v>54</v>
      </c>
      <c r="E82" s="14">
        <v>10000</v>
      </c>
      <c r="F82" s="14">
        <v>2039</v>
      </c>
      <c r="G82" s="14">
        <f t="shared" si="1"/>
        <v>7961</v>
      </c>
      <c r="H82" s="14"/>
    </row>
    <row r="83" spans="2:8" x14ac:dyDescent="0.4">
      <c r="B83" s="12"/>
      <c r="C83" s="12"/>
      <c r="D83" s="13" t="s">
        <v>78</v>
      </c>
      <c r="E83" s="14"/>
      <c r="F83" s="14"/>
      <c r="G83" s="14">
        <f t="shared" si="1"/>
        <v>0</v>
      </c>
      <c r="H83" s="14"/>
    </row>
    <row r="84" spans="2:8" x14ac:dyDescent="0.4">
      <c r="B84" s="12"/>
      <c r="C84" s="12"/>
      <c r="D84" s="13" t="s">
        <v>79</v>
      </c>
      <c r="E84" s="14">
        <f>+E85</f>
        <v>0</v>
      </c>
      <c r="F84" s="14">
        <f>+F85</f>
        <v>0</v>
      </c>
      <c r="G84" s="14">
        <f t="shared" si="1"/>
        <v>0</v>
      </c>
      <c r="H84" s="14"/>
    </row>
    <row r="85" spans="2:8" x14ac:dyDescent="0.4">
      <c r="B85" s="12"/>
      <c r="C85" s="12"/>
      <c r="D85" s="13" t="s">
        <v>54</v>
      </c>
      <c r="E85" s="14"/>
      <c r="F85" s="14"/>
      <c r="G85" s="14">
        <f t="shared" si="1"/>
        <v>0</v>
      </c>
      <c r="H85" s="14"/>
    </row>
    <row r="86" spans="2:8" x14ac:dyDescent="0.4">
      <c r="B86" s="12"/>
      <c r="C86" s="12"/>
      <c r="D86" s="13" t="s">
        <v>80</v>
      </c>
      <c r="E86" s="14">
        <f>+E87+E88+E90</f>
        <v>0</v>
      </c>
      <c r="F86" s="14">
        <f>+F87+F88+F90</f>
        <v>0</v>
      </c>
      <c r="G86" s="14">
        <f t="shared" si="1"/>
        <v>0</v>
      </c>
      <c r="H86" s="14"/>
    </row>
    <row r="87" spans="2:8" x14ac:dyDescent="0.4">
      <c r="B87" s="12"/>
      <c r="C87" s="12"/>
      <c r="D87" s="13" t="s">
        <v>81</v>
      </c>
      <c r="E87" s="14"/>
      <c r="F87" s="14"/>
      <c r="G87" s="14">
        <f t="shared" si="1"/>
        <v>0</v>
      </c>
      <c r="H87" s="14"/>
    </row>
    <row r="88" spans="2:8" x14ac:dyDescent="0.4">
      <c r="B88" s="12"/>
      <c r="C88" s="12"/>
      <c r="D88" s="13" t="s">
        <v>82</v>
      </c>
      <c r="E88" s="14">
        <f>+E89</f>
        <v>0</v>
      </c>
      <c r="F88" s="14">
        <f>+F89</f>
        <v>0</v>
      </c>
      <c r="G88" s="14">
        <f t="shared" si="1"/>
        <v>0</v>
      </c>
      <c r="H88" s="14"/>
    </row>
    <row r="89" spans="2:8" x14ac:dyDescent="0.4">
      <c r="B89" s="12"/>
      <c r="C89" s="12"/>
      <c r="D89" s="13" t="s">
        <v>83</v>
      </c>
      <c r="E89" s="14"/>
      <c r="F89" s="14"/>
      <c r="G89" s="14">
        <f t="shared" si="1"/>
        <v>0</v>
      </c>
      <c r="H89" s="14"/>
    </row>
    <row r="90" spans="2:8" x14ac:dyDescent="0.4">
      <c r="B90" s="12"/>
      <c r="C90" s="12"/>
      <c r="D90" s="13" t="s">
        <v>84</v>
      </c>
      <c r="E90" s="14"/>
      <c r="F90" s="14"/>
      <c r="G90" s="14">
        <f t="shared" si="1"/>
        <v>0</v>
      </c>
      <c r="H90" s="14"/>
    </row>
    <row r="91" spans="2:8" x14ac:dyDescent="0.4">
      <c r="B91" s="12"/>
      <c r="C91" s="15"/>
      <c r="D91" s="16" t="s">
        <v>85</v>
      </c>
      <c r="E91" s="17">
        <f>+E48+E56+E59+E83+E84+E86</f>
        <v>3212000</v>
      </c>
      <c r="F91" s="17">
        <f>+F48+F56+F59+F83+F84+F86</f>
        <v>2740915</v>
      </c>
      <c r="G91" s="17">
        <f t="shared" si="1"/>
        <v>471085</v>
      </c>
      <c r="H91" s="17"/>
    </row>
    <row r="92" spans="2:8" x14ac:dyDescent="0.4">
      <c r="B92" s="15"/>
      <c r="C92" s="18" t="s">
        <v>86</v>
      </c>
      <c r="D92" s="19"/>
      <c r="E92" s="20">
        <f xml:space="preserve"> +E47 - E91</f>
        <v>-571000</v>
      </c>
      <c r="F92" s="20">
        <f xml:space="preserve"> +F47 - F91</f>
        <v>-58340</v>
      </c>
      <c r="G92" s="20">
        <f t="shared" si="1"/>
        <v>-512660</v>
      </c>
      <c r="H92" s="20"/>
    </row>
    <row r="93" spans="2:8" x14ac:dyDescent="0.4">
      <c r="B93" s="9" t="s">
        <v>87</v>
      </c>
      <c r="C93" s="9" t="s">
        <v>10</v>
      </c>
      <c r="D93" s="13" t="s">
        <v>88</v>
      </c>
      <c r="E93" s="14">
        <f>+E94+E95</f>
        <v>0</v>
      </c>
      <c r="F93" s="14">
        <f>+F94+F95</f>
        <v>0</v>
      </c>
      <c r="G93" s="14">
        <f t="shared" si="1"/>
        <v>0</v>
      </c>
      <c r="H93" s="14"/>
    </row>
    <row r="94" spans="2:8" x14ac:dyDescent="0.4">
      <c r="B94" s="12"/>
      <c r="C94" s="12"/>
      <c r="D94" s="13" t="s">
        <v>89</v>
      </c>
      <c r="E94" s="14"/>
      <c r="F94" s="14"/>
      <c r="G94" s="14">
        <f t="shared" si="1"/>
        <v>0</v>
      </c>
      <c r="H94" s="14"/>
    </row>
    <row r="95" spans="2:8" x14ac:dyDescent="0.4">
      <c r="B95" s="12"/>
      <c r="C95" s="12"/>
      <c r="D95" s="13" t="s">
        <v>90</v>
      </c>
      <c r="E95" s="14"/>
      <c r="F95" s="14"/>
      <c r="G95" s="14">
        <f t="shared" si="1"/>
        <v>0</v>
      </c>
      <c r="H95" s="14"/>
    </row>
    <row r="96" spans="2:8" x14ac:dyDescent="0.4">
      <c r="B96" s="12"/>
      <c r="C96" s="12"/>
      <c r="D96" s="13" t="s">
        <v>91</v>
      </c>
      <c r="E96" s="14">
        <f>+E97+E98</f>
        <v>0</v>
      </c>
      <c r="F96" s="14">
        <f>+F97+F98</f>
        <v>0</v>
      </c>
      <c r="G96" s="14">
        <f t="shared" si="1"/>
        <v>0</v>
      </c>
      <c r="H96" s="14"/>
    </row>
    <row r="97" spans="2:8" x14ac:dyDescent="0.4">
      <c r="B97" s="12"/>
      <c r="C97" s="12"/>
      <c r="D97" s="13" t="s">
        <v>92</v>
      </c>
      <c r="E97" s="14"/>
      <c r="F97" s="14"/>
      <c r="G97" s="14">
        <f t="shared" si="1"/>
        <v>0</v>
      </c>
      <c r="H97" s="14"/>
    </row>
    <row r="98" spans="2:8" x14ac:dyDescent="0.4">
      <c r="B98" s="12"/>
      <c r="C98" s="12"/>
      <c r="D98" s="13" t="s">
        <v>93</v>
      </c>
      <c r="E98" s="14"/>
      <c r="F98" s="14"/>
      <c r="G98" s="14">
        <f t="shared" si="1"/>
        <v>0</v>
      </c>
      <c r="H98" s="14"/>
    </row>
    <row r="99" spans="2:8" x14ac:dyDescent="0.4">
      <c r="B99" s="12"/>
      <c r="C99" s="12"/>
      <c r="D99" s="13" t="s">
        <v>94</v>
      </c>
      <c r="E99" s="14"/>
      <c r="F99" s="14"/>
      <c r="G99" s="14">
        <f t="shared" si="1"/>
        <v>0</v>
      </c>
      <c r="H99" s="14"/>
    </row>
    <row r="100" spans="2:8" x14ac:dyDescent="0.4">
      <c r="B100" s="12"/>
      <c r="C100" s="12"/>
      <c r="D100" s="13" t="s">
        <v>95</v>
      </c>
      <c r="E100" s="14">
        <f>+E101+E102</f>
        <v>0</v>
      </c>
      <c r="F100" s="14">
        <f>+F101+F102</f>
        <v>0</v>
      </c>
      <c r="G100" s="14">
        <f t="shared" si="1"/>
        <v>0</v>
      </c>
      <c r="H100" s="14"/>
    </row>
    <row r="101" spans="2:8" x14ac:dyDescent="0.4">
      <c r="B101" s="12"/>
      <c r="C101" s="12"/>
      <c r="D101" s="13" t="s">
        <v>96</v>
      </c>
      <c r="E101" s="14"/>
      <c r="F101" s="14"/>
      <c r="G101" s="14">
        <f t="shared" si="1"/>
        <v>0</v>
      </c>
      <c r="H101" s="14"/>
    </row>
    <row r="102" spans="2:8" x14ac:dyDescent="0.4">
      <c r="B102" s="12"/>
      <c r="C102" s="12"/>
      <c r="D102" s="13" t="s">
        <v>97</v>
      </c>
      <c r="E102" s="14"/>
      <c r="F102" s="14"/>
      <c r="G102" s="14">
        <f t="shared" si="1"/>
        <v>0</v>
      </c>
      <c r="H102" s="14"/>
    </row>
    <row r="103" spans="2:8" x14ac:dyDescent="0.4">
      <c r="B103" s="12"/>
      <c r="C103" s="12"/>
      <c r="D103" s="13" t="s">
        <v>98</v>
      </c>
      <c r="E103" s="14"/>
      <c r="F103" s="14"/>
      <c r="G103" s="14">
        <f t="shared" si="1"/>
        <v>0</v>
      </c>
      <c r="H103" s="14"/>
    </row>
    <row r="104" spans="2:8" x14ac:dyDescent="0.4">
      <c r="B104" s="12"/>
      <c r="C104" s="15"/>
      <c r="D104" s="16" t="s">
        <v>99</v>
      </c>
      <c r="E104" s="17">
        <f>+E93+E96+E99+E100+E103</f>
        <v>0</v>
      </c>
      <c r="F104" s="17">
        <f>+F93+F96+F99+F100+F103</f>
        <v>0</v>
      </c>
      <c r="G104" s="17">
        <f t="shared" si="1"/>
        <v>0</v>
      </c>
      <c r="H104" s="17"/>
    </row>
    <row r="105" spans="2:8" x14ac:dyDescent="0.4">
      <c r="B105" s="12"/>
      <c r="C105" s="9" t="s">
        <v>43</v>
      </c>
      <c r="D105" s="13" t="s">
        <v>100</v>
      </c>
      <c r="E105" s="14"/>
      <c r="F105" s="14"/>
      <c r="G105" s="14">
        <f t="shared" si="1"/>
        <v>0</v>
      </c>
      <c r="H105" s="14"/>
    </row>
    <row r="106" spans="2:8" x14ac:dyDescent="0.4">
      <c r="B106" s="12"/>
      <c r="C106" s="12"/>
      <c r="D106" s="13" t="s">
        <v>101</v>
      </c>
      <c r="E106" s="14">
        <f>+E107+E108+E109+E110+E111+E112</f>
        <v>0</v>
      </c>
      <c r="F106" s="14">
        <f>+F107+F108+F109+F110+F111+F112</f>
        <v>0</v>
      </c>
      <c r="G106" s="14">
        <f t="shared" si="1"/>
        <v>0</v>
      </c>
      <c r="H106" s="14"/>
    </row>
    <row r="107" spans="2:8" x14ac:dyDescent="0.4">
      <c r="B107" s="12"/>
      <c r="C107" s="12"/>
      <c r="D107" s="13" t="s">
        <v>102</v>
      </c>
      <c r="E107" s="14"/>
      <c r="F107" s="14"/>
      <c r="G107" s="14">
        <f t="shared" si="1"/>
        <v>0</v>
      </c>
      <c r="H107" s="14"/>
    </row>
    <row r="108" spans="2:8" x14ac:dyDescent="0.4">
      <c r="B108" s="12"/>
      <c r="C108" s="12"/>
      <c r="D108" s="13" t="s">
        <v>103</v>
      </c>
      <c r="E108" s="14"/>
      <c r="F108" s="14"/>
      <c r="G108" s="14">
        <f t="shared" si="1"/>
        <v>0</v>
      </c>
      <c r="H108" s="14"/>
    </row>
    <row r="109" spans="2:8" x14ac:dyDescent="0.4">
      <c r="B109" s="12"/>
      <c r="C109" s="12"/>
      <c r="D109" s="13" t="s">
        <v>104</v>
      </c>
      <c r="E109" s="14"/>
      <c r="F109" s="14"/>
      <c r="G109" s="14">
        <f t="shared" si="1"/>
        <v>0</v>
      </c>
      <c r="H109" s="14"/>
    </row>
    <row r="110" spans="2:8" x14ac:dyDescent="0.4">
      <c r="B110" s="12"/>
      <c r="C110" s="12"/>
      <c r="D110" s="13" t="s">
        <v>105</v>
      </c>
      <c r="E110" s="14"/>
      <c r="F110" s="14"/>
      <c r="G110" s="14">
        <f t="shared" si="1"/>
        <v>0</v>
      </c>
      <c r="H110" s="14"/>
    </row>
    <row r="111" spans="2:8" x14ac:dyDescent="0.4">
      <c r="B111" s="12"/>
      <c r="C111" s="12"/>
      <c r="D111" s="13" t="s">
        <v>106</v>
      </c>
      <c r="E111" s="14"/>
      <c r="F111" s="14"/>
      <c r="G111" s="14">
        <f t="shared" si="1"/>
        <v>0</v>
      </c>
      <c r="H111" s="14"/>
    </row>
    <row r="112" spans="2:8" x14ac:dyDescent="0.4">
      <c r="B112" s="12"/>
      <c r="C112" s="12"/>
      <c r="D112" s="13" t="s">
        <v>107</v>
      </c>
      <c r="E112" s="14"/>
      <c r="F112" s="14"/>
      <c r="G112" s="14">
        <f t="shared" si="1"/>
        <v>0</v>
      </c>
      <c r="H112" s="14"/>
    </row>
    <row r="113" spans="2:8" x14ac:dyDescent="0.4">
      <c r="B113" s="12"/>
      <c r="C113" s="12"/>
      <c r="D113" s="13" t="s">
        <v>108</v>
      </c>
      <c r="E113" s="14"/>
      <c r="F113" s="14"/>
      <c r="G113" s="14">
        <f t="shared" si="1"/>
        <v>0</v>
      </c>
      <c r="H113" s="14"/>
    </row>
    <row r="114" spans="2:8" x14ac:dyDescent="0.4">
      <c r="B114" s="12"/>
      <c r="C114" s="12"/>
      <c r="D114" s="13" t="s">
        <v>109</v>
      </c>
      <c r="E114" s="14"/>
      <c r="F114" s="14"/>
      <c r="G114" s="14">
        <f t="shared" si="1"/>
        <v>0</v>
      </c>
      <c r="H114" s="14"/>
    </row>
    <row r="115" spans="2:8" x14ac:dyDescent="0.4">
      <c r="B115" s="12"/>
      <c r="C115" s="15"/>
      <c r="D115" s="16" t="s">
        <v>110</v>
      </c>
      <c r="E115" s="17">
        <f>+E105+E106+E113+E114</f>
        <v>0</v>
      </c>
      <c r="F115" s="17">
        <f>+F105+F106+F113+F114</f>
        <v>0</v>
      </c>
      <c r="G115" s="17">
        <f t="shared" si="1"/>
        <v>0</v>
      </c>
      <c r="H115" s="17"/>
    </row>
    <row r="116" spans="2:8" x14ac:dyDescent="0.4">
      <c r="B116" s="15"/>
      <c r="C116" s="21" t="s">
        <v>111</v>
      </c>
      <c r="D116" s="19"/>
      <c r="E116" s="20">
        <f xml:space="preserve"> +E104 - E115</f>
        <v>0</v>
      </c>
      <c r="F116" s="20">
        <f xml:space="preserve"> +F104 - F115</f>
        <v>0</v>
      </c>
      <c r="G116" s="20">
        <f t="shared" si="1"/>
        <v>0</v>
      </c>
      <c r="H116" s="20"/>
    </row>
    <row r="117" spans="2:8" x14ac:dyDescent="0.4">
      <c r="B117" s="9" t="s">
        <v>112</v>
      </c>
      <c r="C117" s="9" t="s">
        <v>10</v>
      </c>
      <c r="D117" s="13" t="s">
        <v>113</v>
      </c>
      <c r="E117" s="14"/>
      <c r="F117" s="14"/>
      <c r="G117" s="14">
        <f t="shared" si="1"/>
        <v>0</v>
      </c>
      <c r="H117" s="14"/>
    </row>
    <row r="118" spans="2:8" x14ac:dyDescent="0.4">
      <c r="B118" s="12"/>
      <c r="C118" s="12"/>
      <c r="D118" s="13" t="s">
        <v>114</v>
      </c>
      <c r="E118" s="14"/>
      <c r="F118" s="14"/>
      <c r="G118" s="14">
        <f t="shared" si="1"/>
        <v>0</v>
      </c>
      <c r="H118" s="14"/>
    </row>
    <row r="119" spans="2:8" x14ac:dyDescent="0.4">
      <c r="B119" s="12"/>
      <c r="C119" s="12"/>
      <c r="D119" s="13" t="s">
        <v>115</v>
      </c>
      <c r="E119" s="14"/>
      <c r="F119" s="14"/>
      <c r="G119" s="14">
        <f t="shared" si="1"/>
        <v>0</v>
      </c>
      <c r="H119" s="14"/>
    </row>
    <row r="120" spans="2:8" x14ac:dyDescent="0.4">
      <c r="B120" s="12"/>
      <c r="C120" s="12"/>
      <c r="D120" s="13" t="s">
        <v>116</v>
      </c>
      <c r="E120" s="14"/>
      <c r="F120" s="14"/>
      <c r="G120" s="14">
        <f t="shared" si="1"/>
        <v>0</v>
      </c>
      <c r="H120" s="14"/>
    </row>
    <row r="121" spans="2:8" x14ac:dyDescent="0.4">
      <c r="B121" s="12"/>
      <c r="C121" s="12"/>
      <c r="D121" s="13" t="s">
        <v>117</v>
      </c>
      <c r="E121" s="14">
        <f>+E122+E123</f>
        <v>0</v>
      </c>
      <c r="F121" s="14">
        <f>+F122+F123</f>
        <v>0</v>
      </c>
      <c r="G121" s="14">
        <f t="shared" si="1"/>
        <v>0</v>
      </c>
      <c r="H121" s="14"/>
    </row>
    <row r="122" spans="2:8" x14ac:dyDescent="0.4">
      <c r="B122" s="12"/>
      <c r="C122" s="12"/>
      <c r="D122" s="13" t="s">
        <v>118</v>
      </c>
      <c r="E122" s="14"/>
      <c r="F122" s="14"/>
      <c r="G122" s="14">
        <f t="shared" si="1"/>
        <v>0</v>
      </c>
      <c r="H122" s="14"/>
    </row>
    <row r="123" spans="2:8" x14ac:dyDescent="0.4">
      <c r="B123" s="12"/>
      <c r="C123" s="12"/>
      <c r="D123" s="13" t="s">
        <v>119</v>
      </c>
      <c r="E123" s="14"/>
      <c r="F123" s="14"/>
      <c r="G123" s="14">
        <f t="shared" si="1"/>
        <v>0</v>
      </c>
      <c r="H123" s="14"/>
    </row>
    <row r="124" spans="2:8" x14ac:dyDescent="0.4">
      <c r="B124" s="12"/>
      <c r="C124" s="12"/>
      <c r="D124" s="13" t="s">
        <v>120</v>
      </c>
      <c r="E124" s="14"/>
      <c r="F124" s="14"/>
      <c r="G124" s="14">
        <f t="shared" si="1"/>
        <v>0</v>
      </c>
      <c r="H124" s="14"/>
    </row>
    <row r="125" spans="2:8" x14ac:dyDescent="0.4">
      <c r="B125" s="12"/>
      <c r="C125" s="12"/>
      <c r="D125" s="13" t="s">
        <v>121</v>
      </c>
      <c r="E125" s="14"/>
      <c r="F125" s="14"/>
      <c r="G125" s="14">
        <f t="shared" si="1"/>
        <v>0</v>
      </c>
      <c r="H125" s="14"/>
    </row>
    <row r="126" spans="2:8" x14ac:dyDescent="0.4">
      <c r="B126" s="12"/>
      <c r="C126" s="12"/>
      <c r="D126" s="13" t="s">
        <v>122</v>
      </c>
      <c r="E126" s="14"/>
      <c r="F126" s="14"/>
      <c r="G126" s="14">
        <f t="shared" si="1"/>
        <v>0</v>
      </c>
      <c r="H126" s="14"/>
    </row>
    <row r="127" spans="2:8" x14ac:dyDescent="0.4">
      <c r="B127" s="12"/>
      <c r="C127" s="12"/>
      <c r="D127" s="13" t="s">
        <v>123</v>
      </c>
      <c r="E127" s="14"/>
      <c r="F127" s="14"/>
      <c r="G127" s="14">
        <f t="shared" si="1"/>
        <v>0</v>
      </c>
      <c r="H127" s="14"/>
    </row>
    <row r="128" spans="2:8" x14ac:dyDescent="0.4">
      <c r="B128" s="12"/>
      <c r="C128" s="12"/>
      <c r="D128" s="13" t="s">
        <v>124</v>
      </c>
      <c r="E128" s="14"/>
      <c r="F128" s="14"/>
      <c r="G128" s="14">
        <f t="shared" si="1"/>
        <v>0</v>
      </c>
      <c r="H128" s="14"/>
    </row>
    <row r="129" spans="2:8" x14ac:dyDescent="0.4">
      <c r="B129" s="12"/>
      <c r="C129" s="12"/>
      <c r="D129" s="13" t="s">
        <v>125</v>
      </c>
      <c r="E129" s="14">
        <v>571000</v>
      </c>
      <c r="F129" s="14"/>
      <c r="G129" s="14">
        <f t="shared" si="1"/>
        <v>571000</v>
      </c>
      <c r="H129" s="14"/>
    </row>
    <row r="130" spans="2:8" x14ac:dyDescent="0.4">
      <c r="B130" s="12"/>
      <c r="C130" s="12"/>
      <c r="D130" s="13" t="s">
        <v>126</v>
      </c>
      <c r="E130" s="14"/>
      <c r="F130" s="14"/>
      <c r="G130" s="14">
        <f t="shared" si="1"/>
        <v>0</v>
      </c>
      <c r="H130" s="14"/>
    </row>
    <row r="131" spans="2:8" x14ac:dyDescent="0.4">
      <c r="B131" s="12"/>
      <c r="C131" s="12"/>
      <c r="D131" s="13" t="s">
        <v>127</v>
      </c>
      <c r="E131" s="14">
        <f>+E132</f>
        <v>0</v>
      </c>
      <c r="F131" s="14">
        <f>+F132</f>
        <v>0</v>
      </c>
      <c r="G131" s="14">
        <f t="shared" si="1"/>
        <v>0</v>
      </c>
      <c r="H131" s="14"/>
    </row>
    <row r="132" spans="2:8" x14ac:dyDescent="0.4">
      <c r="B132" s="12"/>
      <c r="C132" s="12"/>
      <c r="D132" s="13" t="s">
        <v>128</v>
      </c>
      <c r="E132" s="14"/>
      <c r="F132" s="14"/>
      <c r="G132" s="14">
        <f t="shared" si="1"/>
        <v>0</v>
      </c>
      <c r="H132" s="14"/>
    </row>
    <row r="133" spans="2:8" x14ac:dyDescent="0.4">
      <c r="B133" s="12"/>
      <c r="C133" s="15"/>
      <c r="D133" s="16" t="s">
        <v>129</v>
      </c>
      <c r="E133" s="17">
        <f>+E117+E118+E119+E120+E121+E124+E125+E126+E127+E128+E129+E130+E131</f>
        <v>571000</v>
      </c>
      <c r="F133" s="17">
        <f>+F117+F118+F119+F120+F121+F124+F125+F126+F127+F128+F129+F130+F131</f>
        <v>0</v>
      </c>
      <c r="G133" s="17">
        <f t="shared" si="1"/>
        <v>571000</v>
      </c>
      <c r="H133" s="17"/>
    </row>
    <row r="134" spans="2:8" x14ac:dyDescent="0.4">
      <c r="B134" s="12"/>
      <c r="C134" s="9" t="s">
        <v>43</v>
      </c>
      <c r="D134" s="13" t="s">
        <v>130</v>
      </c>
      <c r="E134" s="14"/>
      <c r="F134" s="14"/>
      <c r="G134" s="14">
        <f t="shared" si="1"/>
        <v>0</v>
      </c>
      <c r="H134" s="14"/>
    </row>
    <row r="135" spans="2:8" x14ac:dyDescent="0.4">
      <c r="B135" s="12"/>
      <c r="C135" s="12"/>
      <c r="D135" s="13" t="s">
        <v>131</v>
      </c>
      <c r="E135" s="14"/>
      <c r="F135" s="14"/>
      <c r="G135" s="14">
        <f t="shared" ref="G135:G149" si="2">E135-F135</f>
        <v>0</v>
      </c>
      <c r="H135" s="14"/>
    </row>
    <row r="136" spans="2:8" x14ac:dyDescent="0.4">
      <c r="B136" s="12"/>
      <c r="C136" s="12"/>
      <c r="D136" s="13" t="s">
        <v>132</v>
      </c>
      <c r="E136" s="14"/>
      <c r="F136" s="14"/>
      <c r="G136" s="14">
        <f t="shared" si="2"/>
        <v>0</v>
      </c>
      <c r="H136" s="14"/>
    </row>
    <row r="137" spans="2:8" x14ac:dyDescent="0.4">
      <c r="B137" s="12"/>
      <c r="C137" s="12"/>
      <c r="D137" s="13" t="s">
        <v>133</v>
      </c>
      <c r="E137" s="14">
        <f>+E138</f>
        <v>0</v>
      </c>
      <c r="F137" s="14">
        <f>+F138</f>
        <v>0</v>
      </c>
      <c r="G137" s="14">
        <f t="shared" si="2"/>
        <v>0</v>
      </c>
      <c r="H137" s="14"/>
    </row>
    <row r="138" spans="2:8" x14ac:dyDescent="0.4">
      <c r="B138" s="12"/>
      <c r="C138" s="12"/>
      <c r="D138" s="13" t="s">
        <v>134</v>
      </c>
      <c r="E138" s="14"/>
      <c r="F138" s="14"/>
      <c r="G138" s="14">
        <f t="shared" si="2"/>
        <v>0</v>
      </c>
      <c r="H138" s="14"/>
    </row>
    <row r="139" spans="2:8" x14ac:dyDescent="0.4">
      <c r="B139" s="12"/>
      <c r="C139" s="12"/>
      <c r="D139" s="13" t="s">
        <v>135</v>
      </c>
      <c r="E139" s="14"/>
      <c r="F139" s="14"/>
      <c r="G139" s="14">
        <f t="shared" si="2"/>
        <v>0</v>
      </c>
      <c r="H139" s="14"/>
    </row>
    <row r="140" spans="2:8" x14ac:dyDescent="0.4">
      <c r="B140" s="12"/>
      <c r="C140" s="12"/>
      <c r="D140" s="13" t="s">
        <v>136</v>
      </c>
      <c r="E140" s="14"/>
      <c r="F140" s="14"/>
      <c r="G140" s="14">
        <f t="shared" si="2"/>
        <v>0</v>
      </c>
      <c r="H140" s="14"/>
    </row>
    <row r="141" spans="2:8" x14ac:dyDescent="0.4">
      <c r="B141" s="12"/>
      <c r="C141" s="12"/>
      <c r="D141" s="13" t="s">
        <v>137</v>
      </c>
      <c r="E141" s="14"/>
      <c r="F141" s="14"/>
      <c r="G141" s="14">
        <f t="shared" si="2"/>
        <v>0</v>
      </c>
      <c r="H141" s="14"/>
    </row>
    <row r="142" spans="2:8" x14ac:dyDescent="0.4">
      <c r="B142" s="12"/>
      <c r="C142" s="12"/>
      <c r="D142" s="22" t="s">
        <v>138</v>
      </c>
      <c r="E142" s="23"/>
      <c r="F142" s="23"/>
      <c r="G142" s="23">
        <f t="shared" si="2"/>
        <v>0</v>
      </c>
      <c r="H142" s="23"/>
    </row>
    <row r="143" spans="2:8" x14ac:dyDescent="0.4">
      <c r="B143" s="12"/>
      <c r="C143" s="12"/>
      <c r="D143" s="22" t="s">
        <v>139</v>
      </c>
      <c r="E143" s="23"/>
      <c r="F143" s="23"/>
      <c r="G143" s="23">
        <f t="shared" si="2"/>
        <v>0</v>
      </c>
      <c r="H143" s="23"/>
    </row>
    <row r="144" spans="2:8" x14ac:dyDescent="0.4">
      <c r="B144" s="12"/>
      <c r="C144" s="12"/>
      <c r="D144" s="22" t="s">
        <v>140</v>
      </c>
      <c r="E144" s="23"/>
      <c r="F144" s="23"/>
      <c r="G144" s="23">
        <f t="shared" si="2"/>
        <v>0</v>
      </c>
      <c r="H144" s="23"/>
    </row>
    <row r="145" spans="2:8" x14ac:dyDescent="0.4">
      <c r="B145" s="12"/>
      <c r="C145" s="12"/>
      <c r="D145" s="24" t="s">
        <v>141</v>
      </c>
      <c r="E145" s="23"/>
      <c r="F145" s="23"/>
      <c r="G145" s="23">
        <f t="shared" si="2"/>
        <v>0</v>
      </c>
      <c r="H145" s="23"/>
    </row>
    <row r="146" spans="2:8" x14ac:dyDescent="0.4">
      <c r="B146" s="12"/>
      <c r="C146" s="12"/>
      <c r="D146" s="22" t="s">
        <v>142</v>
      </c>
      <c r="E146" s="23">
        <f>+E147</f>
        <v>0</v>
      </c>
      <c r="F146" s="23">
        <f>+F147</f>
        <v>0</v>
      </c>
      <c r="G146" s="23">
        <f t="shared" si="2"/>
        <v>0</v>
      </c>
      <c r="H146" s="23"/>
    </row>
    <row r="147" spans="2:8" x14ac:dyDescent="0.4">
      <c r="B147" s="12"/>
      <c r="C147" s="12"/>
      <c r="D147" s="22" t="s">
        <v>143</v>
      </c>
      <c r="E147" s="23"/>
      <c r="F147" s="23"/>
      <c r="G147" s="23">
        <f t="shared" si="2"/>
        <v>0</v>
      </c>
      <c r="H147" s="23"/>
    </row>
    <row r="148" spans="2:8" x14ac:dyDescent="0.4">
      <c r="B148" s="12"/>
      <c r="C148" s="15"/>
      <c r="D148" s="25" t="s">
        <v>144</v>
      </c>
      <c r="E148" s="26">
        <f>+E134+E135+E136+E137+E139+E140+E141+E142+E143+E144+E145+E146</f>
        <v>0</v>
      </c>
      <c r="F148" s="26">
        <f>+F134+F135+F136+F137+F139+F140+F141+F142+F143+F144+F145+F146</f>
        <v>0</v>
      </c>
      <c r="G148" s="26">
        <f t="shared" si="2"/>
        <v>0</v>
      </c>
      <c r="H148" s="26"/>
    </row>
    <row r="149" spans="2:8" x14ac:dyDescent="0.4">
      <c r="B149" s="15"/>
      <c r="C149" s="21" t="s">
        <v>145</v>
      </c>
      <c r="D149" s="19"/>
      <c r="E149" s="20">
        <f xml:space="preserve"> +E133 - E148</f>
        <v>571000</v>
      </c>
      <c r="F149" s="20">
        <f xml:space="preserve"> +F133 - F148</f>
        <v>0</v>
      </c>
      <c r="G149" s="20">
        <f t="shared" si="2"/>
        <v>571000</v>
      </c>
      <c r="H149" s="20"/>
    </row>
    <row r="150" spans="2:8" x14ac:dyDescent="0.4">
      <c r="B150" s="27" t="s">
        <v>146</v>
      </c>
      <c r="C150" s="28"/>
      <c r="D150" s="29"/>
      <c r="E150" s="30"/>
      <c r="F150" s="30"/>
      <c r="G150" s="30">
        <f>E150 + E151</f>
        <v>0</v>
      </c>
      <c r="H150" s="30"/>
    </row>
    <row r="151" spans="2:8" x14ac:dyDescent="0.4">
      <c r="B151" s="31"/>
      <c r="C151" s="32"/>
      <c r="D151" s="33"/>
      <c r="E151" s="34"/>
      <c r="F151" s="34"/>
      <c r="G151" s="34"/>
      <c r="H151" s="34"/>
    </row>
    <row r="152" spans="2:8" x14ac:dyDescent="0.4">
      <c r="B152" s="21" t="s">
        <v>147</v>
      </c>
      <c r="C152" s="18"/>
      <c r="D152" s="19"/>
      <c r="E152" s="20">
        <f xml:space="preserve"> +E92 +E116 +E149 - (E150 + E151)</f>
        <v>0</v>
      </c>
      <c r="F152" s="20">
        <f xml:space="preserve"> +F92 +F116 +F149 - (F150 + F151)</f>
        <v>-58340</v>
      </c>
      <c r="G152" s="20">
        <f t="shared" ref="G152:G154" si="3">E152-F152</f>
        <v>58340</v>
      </c>
      <c r="H152" s="20"/>
    </row>
    <row r="153" spans="2:8" x14ac:dyDescent="0.4">
      <c r="B153" s="21" t="s">
        <v>148</v>
      </c>
      <c r="C153" s="18"/>
      <c r="D153" s="19"/>
      <c r="E153" s="20"/>
      <c r="F153" s="20">
        <v>183598</v>
      </c>
      <c r="G153" s="20">
        <f t="shared" si="3"/>
        <v>-183598</v>
      </c>
      <c r="H153" s="20"/>
    </row>
    <row r="154" spans="2:8" x14ac:dyDescent="0.4">
      <c r="B154" s="21" t="s">
        <v>149</v>
      </c>
      <c r="C154" s="18"/>
      <c r="D154" s="19"/>
      <c r="E154" s="20">
        <f xml:space="preserve"> +E152 +E153</f>
        <v>0</v>
      </c>
      <c r="F154" s="20">
        <f xml:space="preserve"> +F152 +F153</f>
        <v>125258</v>
      </c>
      <c r="G154" s="20">
        <f t="shared" si="3"/>
        <v>-125258</v>
      </c>
      <c r="H154" s="20"/>
    </row>
  </sheetData>
  <mergeCells count="12">
    <mergeCell ref="B93:B116"/>
    <mergeCell ref="C93:C104"/>
    <mergeCell ref="C105:C115"/>
    <mergeCell ref="B117:B149"/>
    <mergeCell ref="C117:C133"/>
    <mergeCell ref="C134:C148"/>
    <mergeCell ref="B2:H2"/>
    <mergeCell ref="B3:H3"/>
    <mergeCell ref="B5:D5"/>
    <mergeCell ref="B6:B92"/>
    <mergeCell ref="C6:C47"/>
    <mergeCell ref="C48:C91"/>
  </mergeCells>
  <phoneticPr fontId="2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福島区分</vt:lpstr>
      <vt:lpstr>会津区分</vt:lpstr>
      <vt:lpstr>居宅区分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2017-06-14T08:06:46Z</dcterms:created>
  <dcterms:modified xsi:type="dcterms:W3CDTF">2017-06-14T08:06:46Z</dcterms:modified>
</cp:coreProperties>
</file>