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kg\Desktop\"/>
    </mc:Choice>
  </mc:AlternateContent>
  <bookViews>
    <workbookView xWindow="0" yWindow="0" windowWidth="20490" windowHeight="7770"/>
  </bookViews>
  <sheets>
    <sheet name="総括" sheetId="6" r:id="rId1"/>
  </sheets>
  <definedNames>
    <definedName name="_xlnm.Print_Area" localSheetId="0">総括!$A$1:$O$26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2" i="6" l="1"/>
  <c r="F32" i="6"/>
  <c r="C32" i="6"/>
  <c r="L102" i="6" l="1"/>
  <c r="C99" i="6"/>
  <c r="F99" i="6"/>
  <c r="L99" i="6"/>
  <c r="L88" i="6"/>
  <c r="L45" i="6"/>
  <c r="L34" i="6"/>
  <c r="K99" i="6"/>
  <c r="J99" i="6"/>
  <c r="I99" i="6"/>
  <c r="G99" i="6"/>
  <c r="D99" i="6"/>
  <c r="L105" i="6" l="1"/>
  <c r="J45" i="6"/>
  <c r="G45" i="6"/>
  <c r="D45" i="6"/>
  <c r="M45" i="6"/>
  <c r="M99" i="6"/>
  <c r="G88" i="6"/>
  <c r="G34" i="6"/>
  <c r="D34" i="6"/>
  <c r="M88" i="6"/>
  <c r="D88" i="6"/>
  <c r="L21" i="6"/>
  <c r="D76" i="6" l="1"/>
  <c r="D74" i="6" s="1"/>
  <c r="B99" i="6"/>
  <c r="F45" i="6"/>
  <c r="C45" i="6"/>
  <c r="L69" i="6"/>
  <c r="L70" i="6"/>
  <c r="L71" i="6"/>
  <c r="L42" i="6"/>
  <c r="L43" i="6"/>
  <c r="L77" i="6"/>
  <c r="L78" i="6"/>
  <c r="L79" i="6"/>
  <c r="L80" i="6"/>
  <c r="L81" i="6"/>
  <c r="L82" i="6"/>
  <c r="L83" i="6"/>
  <c r="L46" i="6"/>
  <c r="L47" i="6"/>
  <c r="L48" i="6"/>
  <c r="L49" i="6"/>
  <c r="L50" i="6"/>
  <c r="L51" i="6"/>
  <c r="L52" i="6"/>
  <c r="L53" i="6"/>
  <c r="L54" i="6"/>
  <c r="L55" i="6"/>
  <c r="L56" i="6"/>
  <c r="L57" i="6"/>
  <c r="L58" i="6"/>
  <c r="L59" i="6"/>
  <c r="L60" i="6"/>
  <c r="L61" i="6"/>
  <c r="L62" i="6"/>
  <c r="L63" i="6"/>
  <c r="L64" i="6"/>
  <c r="L65" i="6"/>
  <c r="L66" i="6"/>
  <c r="L67" i="6"/>
  <c r="L35" i="6"/>
  <c r="L36" i="6"/>
  <c r="L37" i="6"/>
  <c r="L38" i="6"/>
  <c r="L39" i="6"/>
  <c r="L40" i="6"/>
  <c r="L96" i="6" l="1"/>
  <c r="L89" i="6"/>
  <c r="L90" i="6"/>
  <c r="N90" i="6" s="1"/>
  <c r="L91" i="6"/>
  <c r="L92" i="6"/>
  <c r="L93" i="6"/>
  <c r="F88" i="6"/>
  <c r="I25" i="6"/>
  <c r="I4" i="6"/>
  <c r="C4" i="6"/>
  <c r="F4" i="6"/>
  <c r="F25" i="6"/>
  <c r="F74" i="6"/>
  <c r="H74" i="6" s="1"/>
  <c r="F34" i="6"/>
  <c r="N35" i="6"/>
  <c r="N36" i="6"/>
  <c r="N37" i="6"/>
  <c r="N38" i="6"/>
  <c r="N39" i="6"/>
  <c r="N40" i="6"/>
  <c r="N42" i="6"/>
  <c r="N43" i="6"/>
  <c r="N46" i="6"/>
  <c r="N47" i="6"/>
  <c r="N48" i="6"/>
  <c r="N49" i="6"/>
  <c r="N50" i="6"/>
  <c r="N51" i="6"/>
  <c r="N52" i="6"/>
  <c r="N53" i="6"/>
  <c r="N54" i="6"/>
  <c r="N55" i="6"/>
  <c r="N56" i="6"/>
  <c r="N57" i="6"/>
  <c r="N58" i="6"/>
  <c r="N59" i="6"/>
  <c r="N60" i="6"/>
  <c r="N61" i="6"/>
  <c r="N62" i="6"/>
  <c r="N63" i="6"/>
  <c r="N64" i="6"/>
  <c r="N65" i="6"/>
  <c r="N66" i="6"/>
  <c r="N67" i="6"/>
  <c r="N69" i="6"/>
  <c r="N70" i="6"/>
  <c r="N71" i="6"/>
  <c r="N75" i="6"/>
  <c r="N77" i="6"/>
  <c r="N78" i="6"/>
  <c r="N79" i="6"/>
  <c r="N80" i="6"/>
  <c r="N81" i="6"/>
  <c r="N82" i="6"/>
  <c r="N83" i="6"/>
  <c r="N85" i="6"/>
  <c r="N89" i="6"/>
  <c r="N91" i="6"/>
  <c r="N92" i="6"/>
  <c r="N93" i="6"/>
  <c r="N96" i="6"/>
  <c r="K34" i="6"/>
  <c r="K35" i="6"/>
  <c r="K36" i="6"/>
  <c r="K37" i="6"/>
  <c r="K38" i="6"/>
  <c r="K39" i="6"/>
  <c r="K40" i="6"/>
  <c r="K42" i="6"/>
  <c r="K43" i="6"/>
  <c r="K46" i="6"/>
  <c r="K47" i="6"/>
  <c r="K48" i="6"/>
  <c r="K49" i="6"/>
  <c r="K50" i="6"/>
  <c r="K51" i="6"/>
  <c r="K52" i="6"/>
  <c r="K53" i="6"/>
  <c r="K54" i="6"/>
  <c r="K55" i="6"/>
  <c r="K56" i="6"/>
  <c r="K57" i="6"/>
  <c r="K58" i="6"/>
  <c r="K59" i="6"/>
  <c r="K60" i="6"/>
  <c r="K61" i="6"/>
  <c r="K62" i="6"/>
  <c r="K63" i="6"/>
  <c r="K64" i="6"/>
  <c r="K65" i="6"/>
  <c r="K66" i="6"/>
  <c r="K67" i="6"/>
  <c r="K69" i="6"/>
  <c r="K70" i="6"/>
  <c r="K71" i="6"/>
  <c r="K74" i="6"/>
  <c r="K75" i="6"/>
  <c r="K76" i="6"/>
  <c r="K77" i="6"/>
  <c r="K78" i="6"/>
  <c r="K79" i="6"/>
  <c r="K80" i="6"/>
  <c r="K81" i="6"/>
  <c r="K82" i="6"/>
  <c r="K83" i="6"/>
  <c r="K85" i="6"/>
  <c r="K88" i="6"/>
  <c r="K89" i="6"/>
  <c r="K90" i="6"/>
  <c r="K91" i="6"/>
  <c r="K92" i="6"/>
  <c r="K93" i="6"/>
  <c r="H34" i="6"/>
  <c r="H35" i="6"/>
  <c r="H36" i="6"/>
  <c r="H37" i="6"/>
  <c r="H38" i="6"/>
  <c r="H39" i="6"/>
  <c r="H40" i="6"/>
  <c r="H42" i="6"/>
  <c r="H43" i="6"/>
  <c r="H46" i="6"/>
  <c r="H47" i="6"/>
  <c r="H48" i="6"/>
  <c r="H49" i="6"/>
  <c r="H50" i="6"/>
  <c r="H51" i="6"/>
  <c r="H52" i="6"/>
  <c r="H53" i="6"/>
  <c r="H54" i="6"/>
  <c r="H55" i="6"/>
  <c r="H56" i="6"/>
  <c r="H57" i="6"/>
  <c r="H58" i="6"/>
  <c r="H59" i="6"/>
  <c r="H60" i="6"/>
  <c r="H61" i="6"/>
  <c r="H62" i="6"/>
  <c r="H63" i="6"/>
  <c r="H64" i="6"/>
  <c r="H65" i="6"/>
  <c r="H66" i="6"/>
  <c r="H67" i="6"/>
  <c r="H69" i="6"/>
  <c r="H70" i="6"/>
  <c r="H71" i="6"/>
  <c r="H75" i="6"/>
  <c r="H76" i="6"/>
  <c r="H77" i="6"/>
  <c r="H78" i="6"/>
  <c r="H79" i="6"/>
  <c r="H80" i="6"/>
  <c r="H81" i="6"/>
  <c r="H82" i="6"/>
  <c r="H83" i="6"/>
  <c r="H85" i="6"/>
  <c r="H89" i="6"/>
  <c r="H90" i="6"/>
  <c r="H91" i="6"/>
  <c r="H92" i="6"/>
  <c r="H93" i="6"/>
  <c r="H96" i="6"/>
  <c r="E35" i="6"/>
  <c r="E36" i="6"/>
  <c r="E37" i="6"/>
  <c r="E38" i="6"/>
  <c r="E39" i="6"/>
  <c r="E40" i="6"/>
  <c r="E42" i="6"/>
  <c r="E43" i="6"/>
  <c r="E46" i="6"/>
  <c r="E47" i="6"/>
  <c r="E48" i="6"/>
  <c r="E49" i="6"/>
  <c r="E50" i="6"/>
  <c r="E51" i="6"/>
  <c r="E52" i="6"/>
  <c r="E53" i="6"/>
  <c r="E54" i="6"/>
  <c r="E55" i="6"/>
  <c r="E56" i="6"/>
  <c r="E57" i="6"/>
  <c r="E58" i="6"/>
  <c r="E59" i="6"/>
  <c r="E60" i="6"/>
  <c r="E61" i="6"/>
  <c r="E62" i="6"/>
  <c r="E63" i="6"/>
  <c r="E64" i="6"/>
  <c r="E65" i="6"/>
  <c r="E66" i="6"/>
  <c r="E67" i="6"/>
  <c r="E69" i="6"/>
  <c r="E70" i="6"/>
  <c r="E71" i="6"/>
  <c r="E75" i="6"/>
  <c r="E77" i="6"/>
  <c r="E78" i="6"/>
  <c r="E79" i="6"/>
  <c r="E80" i="6"/>
  <c r="E81" i="6"/>
  <c r="E82" i="6"/>
  <c r="E83" i="6"/>
  <c r="E85" i="6"/>
  <c r="E89" i="6"/>
  <c r="E90" i="6"/>
  <c r="E91" i="6"/>
  <c r="E92" i="6"/>
  <c r="E93" i="6"/>
  <c r="E96" i="6"/>
  <c r="D25" i="6"/>
  <c r="C25" i="6"/>
  <c r="C76" i="6"/>
  <c r="C74" i="6" s="1"/>
  <c r="E74" i="6" s="1"/>
  <c r="N6" i="6"/>
  <c r="N10" i="6"/>
  <c r="N12" i="6"/>
  <c r="N14" i="6"/>
  <c r="N20" i="6"/>
  <c r="N21" i="6"/>
  <c r="N23" i="6"/>
  <c r="K6" i="6"/>
  <c r="K8" i="6"/>
  <c r="K10" i="6"/>
  <c r="K12" i="6"/>
  <c r="K14" i="6"/>
  <c r="K18" i="6"/>
  <c r="K19" i="6"/>
  <c r="K20" i="6"/>
  <c r="K21" i="6"/>
  <c r="K23" i="6"/>
  <c r="H6" i="6"/>
  <c r="H8" i="6"/>
  <c r="H10" i="6"/>
  <c r="H12" i="6"/>
  <c r="H14" i="6"/>
  <c r="H18" i="6"/>
  <c r="H19" i="6"/>
  <c r="H20" i="6"/>
  <c r="H21" i="6"/>
  <c r="H23" i="6"/>
  <c r="E6" i="6"/>
  <c r="E8" i="6"/>
  <c r="E10" i="6"/>
  <c r="E12" i="6"/>
  <c r="E14" i="6"/>
  <c r="E18" i="6"/>
  <c r="E19" i="6"/>
  <c r="E20" i="6"/>
  <c r="E21" i="6"/>
  <c r="E23" i="6"/>
  <c r="L19" i="6"/>
  <c r="N19" i="6" s="1"/>
  <c r="L8" i="6"/>
  <c r="N8" i="6" s="1"/>
  <c r="L10" i="6"/>
  <c r="L12" i="6"/>
  <c r="L14" i="6"/>
  <c r="L18" i="6"/>
  <c r="N18" i="6" s="1"/>
  <c r="L20" i="6"/>
  <c r="L6" i="6"/>
  <c r="E4" i="6"/>
  <c r="H99" i="6" l="1"/>
  <c r="N34" i="6"/>
  <c r="H88" i="6"/>
  <c r="E25" i="6"/>
  <c r="E76" i="6"/>
  <c r="L76" i="6"/>
  <c r="B100" i="6"/>
  <c r="J35" i="6"/>
  <c r="J36" i="6"/>
  <c r="J37" i="6"/>
  <c r="J38" i="6"/>
  <c r="J39" i="6"/>
  <c r="J40" i="6"/>
  <c r="J42" i="6"/>
  <c r="J43" i="6"/>
  <c r="J46" i="6"/>
  <c r="J47" i="6"/>
  <c r="J48" i="6"/>
  <c r="J49" i="6"/>
  <c r="J50" i="6"/>
  <c r="J51" i="6"/>
  <c r="J52" i="6"/>
  <c r="J53" i="6"/>
  <c r="J54" i="6"/>
  <c r="J55" i="6"/>
  <c r="J56" i="6"/>
  <c r="J57" i="6"/>
  <c r="J58" i="6"/>
  <c r="J59" i="6"/>
  <c r="J60" i="6"/>
  <c r="J61" i="6"/>
  <c r="J62" i="6"/>
  <c r="J63" i="6"/>
  <c r="J64" i="6"/>
  <c r="J65" i="6"/>
  <c r="J66" i="6"/>
  <c r="J67" i="6"/>
  <c r="J69" i="6"/>
  <c r="J70" i="6"/>
  <c r="J71" i="6"/>
  <c r="J74" i="6"/>
  <c r="J75" i="6"/>
  <c r="J76" i="6"/>
  <c r="J77" i="6"/>
  <c r="J78" i="6"/>
  <c r="J79" i="6"/>
  <c r="J80" i="6"/>
  <c r="J81" i="6"/>
  <c r="J82" i="6"/>
  <c r="J83" i="6"/>
  <c r="J85" i="6"/>
  <c r="J88" i="6"/>
  <c r="J89" i="6"/>
  <c r="J91" i="6"/>
  <c r="J92" i="6"/>
  <c r="J93" i="6"/>
  <c r="K96" i="6"/>
  <c r="N76" i="6" l="1"/>
  <c r="L32" i="6"/>
  <c r="H32" i="6"/>
  <c r="J25" i="6"/>
  <c r="N74" i="6" l="1"/>
  <c r="D4" i="6"/>
  <c r="M21" i="6" l="1"/>
  <c r="M4" i="6" l="1"/>
  <c r="M25" i="6" s="1"/>
  <c r="M70" i="6" l="1"/>
  <c r="G4" i="6"/>
  <c r="G25" i="6" l="1"/>
  <c r="H25" i="6" s="1"/>
  <c r="H4" i="6"/>
  <c r="H45" i="6"/>
  <c r="I45" i="6"/>
  <c r="I34" i="6"/>
  <c r="J34" i="6" s="1"/>
  <c r="C88" i="6"/>
  <c r="C34" i="6"/>
  <c r="E34" i="6" s="1"/>
  <c r="L25" i="6"/>
  <c r="N25" i="6" s="1"/>
  <c r="E88" i="6" l="1"/>
  <c r="N88" i="6"/>
  <c r="K45" i="6"/>
  <c r="K25" i="6"/>
  <c r="K4" i="6"/>
  <c r="L4" i="6"/>
  <c r="N4" i="6" s="1"/>
  <c r="G100" i="6"/>
  <c r="D103" i="6"/>
  <c r="P45" i="6"/>
  <c r="J100" i="6" l="1"/>
  <c r="J32" i="6"/>
  <c r="K32" i="6" s="1"/>
  <c r="E45" i="6"/>
  <c r="E99" i="6" s="1"/>
  <c r="E32" i="6"/>
  <c r="G103" i="6"/>
  <c r="D100" i="6"/>
  <c r="F100" i="6"/>
  <c r="I100" i="6"/>
  <c r="M103" i="6"/>
  <c r="M100" i="6"/>
  <c r="N32" i="6"/>
  <c r="H100" i="6" l="1"/>
  <c r="N45" i="6"/>
  <c r="L100" i="6"/>
  <c r="C106" i="6"/>
  <c r="K100" i="6"/>
  <c r="C100" i="6"/>
  <c r="E100" i="6" s="1"/>
  <c r="N100" i="6" l="1"/>
  <c r="N99" i="6"/>
  <c r="L103" i="6"/>
</calcChain>
</file>

<file path=xl/sharedStrings.xml><?xml version="1.0" encoding="utf-8"?>
<sst xmlns="http://schemas.openxmlformats.org/spreadsheetml/2006/main" count="138" uniqueCount="118">
  <si>
    <t>　　人件費支出</t>
    <rPh sb="2" eb="5">
      <t>ジンケンヒ</t>
    </rPh>
    <rPh sb="5" eb="7">
      <t>シシュツ</t>
    </rPh>
    <phoneticPr fontId="3"/>
  </si>
  <si>
    <t>　　　役員報酬支出</t>
    <rPh sb="3" eb="5">
      <t>ヤクイン</t>
    </rPh>
    <rPh sb="5" eb="7">
      <t>ホウシュウ</t>
    </rPh>
    <rPh sb="7" eb="9">
      <t>シシュツ</t>
    </rPh>
    <phoneticPr fontId="3"/>
  </si>
  <si>
    <t xml:space="preserve">    　職員俸給支出</t>
    <rPh sb="9" eb="11">
      <t>シシュツ</t>
    </rPh>
    <phoneticPr fontId="3"/>
  </si>
  <si>
    <t xml:space="preserve">    　職員賞与支出</t>
    <rPh sb="7" eb="9">
      <t>ショウヨ</t>
    </rPh>
    <rPh sb="9" eb="11">
      <t>シシュツ</t>
    </rPh>
    <phoneticPr fontId="3"/>
  </si>
  <si>
    <t>　　　非常勤職員手当支出</t>
    <rPh sb="3" eb="6">
      <t>ヒジョウキン</t>
    </rPh>
    <rPh sb="6" eb="8">
      <t>ショクイン</t>
    </rPh>
    <rPh sb="8" eb="10">
      <t>テアテ</t>
    </rPh>
    <rPh sb="10" eb="12">
      <t>シシュツ</t>
    </rPh>
    <phoneticPr fontId="3"/>
  </si>
  <si>
    <t>　　　退職給付支出</t>
    <rPh sb="3" eb="5">
      <t>タイショク</t>
    </rPh>
    <rPh sb="5" eb="7">
      <t>キュウフ</t>
    </rPh>
    <rPh sb="7" eb="9">
      <t>シシュツ</t>
    </rPh>
    <phoneticPr fontId="3"/>
  </si>
  <si>
    <t xml:space="preserve">    　法定福利費支出</t>
    <rPh sb="10" eb="12">
      <t>シシュツ</t>
    </rPh>
    <phoneticPr fontId="3"/>
  </si>
  <si>
    <t>　　　材料費支出</t>
    <rPh sb="3" eb="6">
      <t>ザイリョウヒ</t>
    </rPh>
    <rPh sb="6" eb="8">
      <t>シシュツ</t>
    </rPh>
    <phoneticPr fontId="3"/>
  </si>
  <si>
    <t xml:space="preserve">    　福利厚生費支出</t>
    <rPh sb="10" eb="12">
      <t>シシュツ</t>
    </rPh>
    <phoneticPr fontId="3"/>
  </si>
  <si>
    <t>　　　職員被服費支出</t>
    <rPh sb="3" eb="5">
      <t>ショクイン</t>
    </rPh>
    <rPh sb="5" eb="8">
      <t>ヒフクヒ</t>
    </rPh>
    <rPh sb="8" eb="10">
      <t>シシュツ</t>
    </rPh>
    <phoneticPr fontId="3"/>
  </si>
  <si>
    <t xml:space="preserve">   　 旅費交通費支出</t>
    <rPh sb="10" eb="12">
      <t>シシュツ</t>
    </rPh>
    <phoneticPr fontId="3"/>
  </si>
  <si>
    <t xml:space="preserve">    　研修費研究費支出</t>
    <rPh sb="8" eb="11">
      <t>ケンキュウヒ</t>
    </rPh>
    <rPh sb="11" eb="13">
      <t>シシュツ</t>
    </rPh>
    <phoneticPr fontId="3"/>
  </si>
  <si>
    <t>　　　事務用消耗品費支出</t>
    <rPh sb="3" eb="6">
      <t>ジムヨウ</t>
    </rPh>
    <rPh sb="10" eb="12">
      <t>シシュツ</t>
    </rPh>
    <phoneticPr fontId="3"/>
  </si>
  <si>
    <t xml:space="preserve">    　印刷製本費支出</t>
    <rPh sb="10" eb="12">
      <t>シシュツ</t>
    </rPh>
    <phoneticPr fontId="3"/>
  </si>
  <si>
    <t xml:space="preserve">    　水道光熱費支出</t>
    <rPh sb="10" eb="12">
      <t>シシュツ</t>
    </rPh>
    <phoneticPr fontId="3"/>
  </si>
  <si>
    <t xml:space="preserve">    　燃料費支出</t>
    <rPh sb="8" eb="10">
      <t>シシュツ</t>
    </rPh>
    <phoneticPr fontId="3"/>
  </si>
  <si>
    <t xml:space="preserve">    　修繕費支出</t>
    <rPh sb="8" eb="10">
      <t>シシュツ</t>
    </rPh>
    <phoneticPr fontId="3"/>
  </si>
  <si>
    <t xml:space="preserve">    　通信運搬費支出</t>
    <rPh sb="10" eb="12">
      <t>シシュツ</t>
    </rPh>
    <phoneticPr fontId="3"/>
  </si>
  <si>
    <t xml:space="preserve">    　会議費支出</t>
    <rPh sb="8" eb="10">
      <t>シシュツ</t>
    </rPh>
    <phoneticPr fontId="3"/>
  </si>
  <si>
    <t xml:space="preserve">   　 広報費支出</t>
    <rPh sb="8" eb="10">
      <t>シシュツ</t>
    </rPh>
    <phoneticPr fontId="3"/>
  </si>
  <si>
    <t xml:space="preserve">    　業務委託費支出</t>
    <rPh sb="10" eb="12">
      <t>シシュツ</t>
    </rPh>
    <phoneticPr fontId="3"/>
  </si>
  <si>
    <t xml:space="preserve">    　手数料支出</t>
    <rPh sb="8" eb="10">
      <t>シシュツ</t>
    </rPh>
    <phoneticPr fontId="3"/>
  </si>
  <si>
    <t xml:space="preserve">    　保険料支出</t>
    <rPh sb="8" eb="10">
      <t>シシュツ</t>
    </rPh>
    <phoneticPr fontId="3"/>
  </si>
  <si>
    <t>　　　賃借料支出　</t>
    <rPh sb="3" eb="6">
      <t>チンシャクリョウ</t>
    </rPh>
    <rPh sb="6" eb="8">
      <t>シシュツ</t>
    </rPh>
    <phoneticPr fontId="3"/>
  </si>
  <si>
    <t>　　　土地・建物賃借料支出</t>
    <rPh sb="3" eb="5">
      <t>トチ</t>
    </rPh>
    <rPh sb="6" eb="8">
      <t>タテモノ</t>
    </rPh>
    <rPh sb="11" eb="13">
      <t>シシュツ</t>
    </rPh>
    <phoneticPr fontId="3"/>
  </si>
  <si>
    <t>　　　車両費支出</t>
    <rPh sb="3" eb="5">
      <t>シャリョウ</t>
    </rPh>
    <rPh sb="5" eb="6">
      <t>ヒ</t>
    </rPh>
    <rPh sb="6" eb="8">
      <t>シシュツ</t>
    </rPh>
    <phoneticPr fontId="3"/>
  </si>
  <si>
    <t xml:space="preserve">   　 租税公課支出</t>
    <rPh sb="9" eb="11">
      <t>シシュツ</t>
    </rPh>
    <phoneticPr fontId="3"/>
  </si>
  <si>
    <t>　　　諸会費支出</t>
    <rPh sb="3" eb="4">
      <t>ショ</t>
    </rPh>
    <rPh sb="4" eb="6">
      <t>カイヒ</t>
    </rPh>
    <rPh sb="6" eb="8">
      <t>シシュツ</t>
    </rPh>
    <phoneticPr fontId="3"/>
  </si>
  <si>
    <t>　　　支払利息</t>
    <rPh sb="3" eb="5">
      <t>シハライ</t>
    </rPh>
    <rPh sb="5" eb="7">
      <t>リソク</t>
    </rPh>
    <phoneticPr fontId="3"/>
  </si>
  <si>
    <t xml:space="preserve">    　雑支出</t>
    <rPh sb="6" eb="8">
      <t>シシュツ</t>
    </rPh>
    <phoneticPr fontId="3"/>
  </si>
  <si>
    <t>　固定資産除却・廃棄支出</t>
    <rPh sb="1" eb="3">
      <t>コテイ</t>
    </rPh>
    <rPh sb="3" eb="5">
      <t>シサン</t>
    </rPh>
    <rPh sb="5" eb="7">
      <t>ジョキャク</t>
    </rPh>
    <rPh sb="8" eb="10">
      <t>ハイキ</t>
    </rPh>
    <rPh sb="10" eb="12">
      <t>シシュツ</t>
    </rPh>
    <phoneticPr fontId="3"/>
  </si>
  <si>
    <t>　積立資産支出</t>
    <rPh sb="1" eb="3">
      <t>ツミタテ</t>
    </rPh>
    <rPh sb="3" eb="5">
      <t>シサン</t>
    </rPh>
    <rPh sb="5" eb="7">
      <t>シシュツ</t>
    </rPh>
    <phoneticPr fontId="3"/>
  </si>
  <si>
    <t>　退職共済預け金支出</t>
    <rPh sb="1" eb="3">
      <t>タイショク</t>
    </rPh>
    <rPh sb="3" eb="5">
      <t>キョウサイ</t>
    </rPh>
    <rPh sb="5" eb="6">
      <t>アズ</t>
    </rPh>
    <rPh sb="7" eb="8">
      <t>キン</t>
    </rPh>
    <rPh sb="8" eb="10">
      <t>シシュツ</t>
    </rPh>
    <phoneticPr fontId="3"/>
  </si>
  <si>
    <t>支出計</t>
    <rPh sb="0" eb="2">
      <t>シシュツ</t>
    </rPh>
    <rPh sb="2" eb="3">
      <t>ケイ</t>
    </rPh>
    <phoneticPr fontId="3"/>
  </si>
  <si>
    <t>　　　有価証券評価額</t>
    <rPh sb="3" eb="5">
      <t>ユウカ</t>
    </rPh>
    <rPh sb="5" eb="7">
      <t>ショウケン</t>
    </rPh>
    <rPh sb="7" eb="10">
      <t>ヒョウカガク</t>
    </rPh>
    <phoneticPr fontId="2"/>
  </si>
  <si>
    <t>　　　徴収不能額</t>
    <rPh sb="3" eb="5">
      <t>チョウシュウ</t>
    </rPh>
    <rPh sb="5" eb="7">
      <t>フノウ</t>
    </rPh>
    <rPh sb="7" eb="8">
      <t>ガク</t>
    </rPh>
    <phoneticPr fontId="2"/>
  </si>
  <si>
    <t>事業活動による支出</t>
    <rPh sb="0" eb="2">
      <t>ジギョウ</t>
    </rPh>
    <rPh sb="2" eb="4">
      <t>カツドウ</t>
    </rPh>
    <rPh sb="7" eb="9">
      <t>シシュツ</t>
    </rPh>
    <phoneticPr fontId="2"/>
  </si>
  <si>
    <t>　　事業費支出</t>
    <rPh sb="2" eb="5">
      <t>ジギョウヒ</t>
    </rPh>
    <rPh sb="5" eb="7">
      <t>シシュツ</t>
    </rPh>
    <phoneticPr fontId="2"/>
  </si>
  <si>
    <t>　　事務費支出</t>
    <rPh sb="2" eb="5">
      <t>ジムヒ</t>
    </rPh>
    <rPh sb="5" eb="7">
      <t>シシュツ</t>
    </rPh>
    <phoneticPr fontId="2"/>
  </si>
  <si>
    <t>施設整備等支出</t>
    <rPh sb="0" eb="2">
      <t>シセツ</t>
    </rPh>
    <rPh sb="2" eb="4">
      <t>セイビ</t>
    </rPh>
    <rPh sb="4" eb="5">
      <t>トウ</t>
    </rPh>
    <rPh sb="5" eb="7">
      <t>シシュツ</t>
    </rPh>
    <phoneticPr fontId="2"/>
  </si>
  <si>
    <t>　　設備資金借り入れ金償還支出</t>
    <rPh sb="2" eb="4">
      <t>セツビ</t>
    </rPh>
    <rPh sb="4" eb="6">
      <t>シキン</t>
    </rPh>
    <rPh sb="6" eb="7">
      <t>カ</t>
    </rPh>
    <rPh sb="8" eb="9">
      <t>イ</t>
    </rPh>
    <rPh sb="10" eb="11">
      <t>キン</t>
    </rPh>
    <rPh sb="11" eb="13">
      <t>ショウカン</t>
    </rPh>
    <rPh sb="13" eb="15">
      <t>シシュツ</t>
    </rPh>
    <phoneticPr fontId="2"/>
  </si>
  <si>
    <t>　　固定資産取得支出</t>
    <rPh sb="2" eb="4">
      <t>コテイ</t>
    </rPh>
    <rPh sb="4" eb="6">
      <t>シサン</t>
    </rPh>
    <rPh sb="6" eb="8">
      <t>シュトク</t>
    </rPh>
    <rPh sb="8" eb="10">
      <t>シシュツ</t>
    </rPh>
    <phoneticPr fontId="2"/>
  </si>
  <si>
    <t xml:space="preserve">   　 建物取得支出</t>
    <phoneticPr fontId="2"/>
  </si>
  <si>
    <t xml:space="preserve">    　車輌運搬具取得支出</t>
    <phoneticPr fontId="2"/>
  </si>
  <si>
    <t xml:space="preserve">    　機械及び装置取得支出</t>
    <phoneticPr fontId="2"/>
  </si>
  <si>
    <t>　　　機械付属設備取得支出</t>
    <rPh sb="3" eb="5">
      <t>キカイ</t>
    </rPh>
    <rPh sb="5" eb="7">
      <t>フゾク</t>
    </rPh>
    <rPh sb="7" eb="9">
      <t>セツビ</t>
    </rPh>
    <rPh sb="9" eb="11">
      <t>シュトク</t>
    </rPh>
    <rPh sb="11" eb="13">
      <t>シシュツ</t>
    </rPh>
    <phoneticPr fontId="2"/>
  </si>
  <si>
    <t xml:space="preserve">    　その他固定資産取得支出</t>
    <phoneticPr fontId="3"/>
  </si>
  <si>
    <t>　　　建設仮勘定取得支出</t>
    <rPh sb="3" eb="5">
      <t>ケンセツ</t>
    </rPh>
    <rPh sb="5" eb="6">
      <t>カリ</t>
    </rPh>
    <rPh sb="6" eb="8">
      <t>カンジョウ</t>
    </rPh>
    <rPh sb="8" eb="10">
      <t>シュトク</t>
    </rPh>
    <rPh sb="10" eb="12">
      <t>シシュツ</t>
    </rPh>
    <phoneticPr fontId="2"/>
  </si>
  <si>
    <t>その他の活動による支出</t>
    <rPh sb="2" eb="3">
      <t>ホカ</t>
    </rPh>
    <rPh sb="4" eb="6">
      <t>カツドウ</t>
    </rPh>
    <rPh sb="9" eb="11">
      <t>シシュツ</t>
    </rPh>
    <phoneticPr fontId="2"/>
  </si>
  <si>
    <t>　　流動資産等による評価損額</t>
    <rPh sb="2" eb="4">
      <t>リュウドウ</t>
    </rPh>
    <rPh sb="4" eb="6">
      <t>シサン</t>
    </rPh>
    <rPh sb="6" eb="7">
      <t>トウ</t>
    </rPh>
    <rPh sb="10" eb="12">
      <t>ヒョウカ</t>
    </rPh>
    <rPh sb="12" eb="13">
      <t>ソン</t>
    </rPh>
    <rPh sb="13" eb="14">
      <t>ガク</t>
    </rPh>
    <phoneticPr fontId="2"/>
  </si>
  <si>
    <t>予備費</t>
    <rPh sb="0" eb="3">
      <t>ヨビヒ</t>
    </rPh>
    <phoneticPr fontId="2"/>
  </si>
  <si>
    <t>人件費総額</t>
    <rPh sb="0" eb="3">
      <t>ジンケンヒ</t>
    </rPh>
    <rPh sb="3" eb="5">
      <t>ソウガク</t>
    </rPh>
    <phoneticPr fontId="2"/>
  </si>
  <si>
    <t>材料費</t>
    <rPh sb="0" eb="3">
      <t>ザイリョウヒ</t>
    </rPh>
    <phoneticPr fontId="2"/>
  </si>
  <si>
    <t>親睦会等</t>
    <rPh sb="0" eb="3">
      <t>シンボクカイ</t>
    </rPh>
    <rPh sb="3" eb="4">
      <t>トウ</t>
    </rPh>
    <phoneticPr fontId="2"/>
  </si>
  <si>
    <t>制服代</t>
    <rPh sb="0" eb="3">
      <t>セイフクダイ</t>
    </rPh>
    <phoneticPr fontId="2"/>
  </si>
  <si>
    <t>旅費交通費</t>
    <rPh sb="0" eb="5">
      <t>リョヒコウツウヒ</t>
    </rPh>
    <phoneticPr fontId="2"/>
  </si>
  <si>
    <t>登録料</t>
    <rPh sb="0" eb="2">
      <t>トウロク</t>
    </rPh>
    <rPh sb="2" eb="3">
      <t>リョウ</t>
    </rPh>
    <phoneticPr fontId="2"/>
  </si>
  <si>
    <t>文具等</t>
    <rPh sb="0" eb="2">
      <t>ブング</t>
    </rPh>
    <rPh sb="2" eb="3">
      <t>トウ</t>
    </rPh>
    <phoneticPr fontId="2"/>
  </si>
  <si>
    <t>印刷代</t>
    <rPh sb="0" eb="2">
      <t>インサツ</t>
    </rPh>
    <rPh sb="2" eb="3">
      <t>ダイ</t>
    </rPh>
    <phoneticPr fontId="2"/>
  </si>
  <si>
    <t>水道光熱費</t>
    <rPh sb="0" eb="2">
      <t>スイドウ</t>
    </rPh>
    <rPh sb="2" eb="5">
      <t>コウネツヒ</t>
    </rPh>
    <phoneticPr fontId="2"/>
  </si>
  <si>
    <t>ガソリン・灯油代</t>
    <rPh sb="5" eb="7">
      <t>トウユ</t>
    </rPh>
    <rPh sb="7" eb="8">
      <t>ダイ</t>
    </rPh>
    <phoneticPr fontId="2"/>
  </si>
  <si>
    <t>軽微な修繕・修理等</t>
    <rPh sb="0" eb="2">
      <t>ケイビ</t>
    </rPh>
    <rPh sb="3" eb="5">
      <t>シュウゼン</t>
    </rPh>
    <rPh sb="6" eb="8">
      <t>シュウリ</t>
    </rPh>
    <rPh sb="8" eb="9">
      <t>トウ</t>
    </rPh>
    <phoneticPr fontId="2"/>
  </si>
  <si>
    <t>宅急便等</t>
    <rPh sb="0" eb="3">
      <t>タッキュウビン</t>
    </rPh>
    <rPh sb="3" eb="4">
      <t>トウ</t>
    </rPh>
    <phoneticPr fontId="2"/>
  </si>
  <si>
    <t>役員会等</t>
    <rPh sb="0" eb="3">
      <t>ヤクインカイ</t>
    </rPh>
    <rPh sb="3" eb="4">
      <t>トウ</t>
    </rPh>
    <phoneticPr fontId="2"/>
  </si>
  <si>
    <t>協賛広告</t>
    <rPh sb="0" eb="2">
      <t>キョウサン</t>
    </rPh>
    <rPh sb="2" eb="4">
      <t>コウコク</t>
    </rPh>
    <phoneticPr fontId="2"/>
  </si>
  <si>
    <t>TKC他</t>
    <rPh sb="3" eb="4">
      <t>ホカ</t>
    </rPh>
    <phoneticPr fontId="2"/>
  </si>
  <si>
    <t>振替手数料等</t>
    <rPh sb="0" eb="2">
      <t>フリカエ</t>
    </rPh>
    <rPh sb="2" eb="5">
      <t>テスウリョウ</t>
    </rPh>
    <rPh sb="5" eb="6">
      <t>トウ</t>
    </rPh>
    <phoneticPr fontId="2"/>
  </si>
  <si>
    <t>損保</t>
    <rPh sb="0" eb="2">
      <t>ソンポ</t>
    </rPh>
    <phoneticPr fontId="2"/>
  </si>
  <si>
    <t>リース</t>
    <phoneticPr fontId="2"/>
  </si>
  <si>
    <t>駐車場</t>
    <rPh sb="0" eb="3">
      <t>チュウシャジョウ</t>
    </rPh>
    <phoneticPr fontId="2"/>
  </si>
  <si>
    <t>車検・修理・高速代等</t>
    <rPh sb="0" eb="2">
      <t>シャケン</t>
    </rPh>
    <rPh sb="3" eb="5">
      <t>シュウリ</t>
    </rPh>
    <rPh sb="6" eb="9">
      <t>コウソクダイ</t>
    </rPh>
    <rPh sb="9" eb="10">
      <t>トウ</t>
    </rPh>
    <phoneticPr fontId="2"/>
  </si>
  <si>
    <t>社協・経営協等</t>
    <rPh sb="0" eb="2">
      <t>シャキョウ</t>
    </rPh>
    <rPh sb="3" eb="5">
      <t>ケイエイ</t>
    </rPh>
    <rPh sb="5" eb="6">
      <t>キョウ</t>
    </rPh>
    <rPh sb="6" eb="7">
      <t>トウ</t>
    </rPh>
    <phoneticPr fontId="2"/>
  </si>
  <si>
    <t>中元・お歳暮関係</t>
    <rPh sb="0" eb="2">
      <t>チュウゲン</t>
    </rPh>
    <rPh sb="4" eb="6">
      <t>セイボ</t>
    </rPh>
    <rPh sb="6" eb="8">
      <t>カンケイ</t>
    </rPh>
    <phoneticPr fontId="2"/>
  </si>
  <si>
    <t>徴収不能金</t>
    <rPh sb="0" eb="2">
      <t>チョウシュウ</t>
    </rPh>
    <rPh sb="2" eb="4">
      <t>フノウ</t>
    </rPh>
    <rPh sb="4" eb="5">
      <t>キン</t>
    </rPh>
    <phoneticPr fontId="2"/>
  </si>
  <si>
    <t>福島工場改修費</t>
    <rPh sb="0" eb="4">
      <t>フクシマコウジョウ</t>
    </rPh>
    <rPh sb="4" eb="6">
      <t>カイシュウ</t>
    </rPh>
    <rPh sb="6" eb="7">
      <t>ヒ</t>
    </rPh>
    <phoneticPr fontId="2"/>
  </si>
  <si>
    <t>備考</t>
    <rPh sb="0" eb="2">
      <t>ビコウ</t>
    </rPh>
    <phoneticPr fontId="2"/>
  </si>
  <si>
    <t>歳出</t>
    <rPh sb="0" eb="2">
      <t>サイシュツ</t>
    </rPh>
    <phoneticPr fontId="2"/>
  </si>
  <si>
    <t>歳入</t>
    <rPh sb="0" eb="2">
      <t>サイニュウ</t>
    </rPh>
    <phoneticPr fontId="2"/>
  </si>
  <si>
    <t>事業活動による収入</t>
    <rPh sb="0" eb="2">
      <t>ジギョウ</t>
    </rPh>
    <rPh sb="2" eb="4">
      <t>カツドウ</t>
    </rPh>
    <rPh sb="7" eb="9">
      <t>シュウニュウ</t>
    </rPh>
    <phoneticPr fontId="2"/>
  </si>
  <si>
    <t>　　　介護保険事業収入</t>
    <rPh sb="3" eb="5">
      <t>カイゴ</t>
    </rPh>
    <rPh sb="5" eb="7">
      <t>ホケン</t>
    </rPh>
    <rPh sb="7" eb="9">
      <t>ジギョウ</t>
    </rPh>
    <rPh sb="9" eb="11">
      <t>シュウニュウ</t>
    </rPh>
    <phoneticPr fontId="2"/>
  </si>
  <si>
    <t>　　　補装具製作事業収入</t>
    <rPh sb="3" eb="6">
      <t>ホソウグ</t>
    </rPh>
    <rPh sb="6" eb="8">
      <t>セイサク</t>
    </rPh>
    <rPh sb="8" eb="10">
      <t>ジギョウ</t>
    </rPh>
    <rPh sb="10" eb="12">
      <t>シュウニュウ</t>
    </rPh>
    <phoneticPr fontId="2"/>
  </si>
  <si>
    <t>　　　経常経費寄付金収入</t>
    <rPh sb="3" eb="5">
      <t>ケイジョウ</t>
    </rPh>
    <rPh sb="5" eb="7">
      <t>ケイヒ</t>
    </rPh>
    <rPh sb="7" eb="10">
      <t>キフキン</t>
    </rPh>
    <rPh sb="10" eb="12">
      <t>シュウニュウ</t>
    </rPh>
    <phoneticPr fontId="2"/>
  </si>
  <si>
    <t>　　　受取利息配当金収入</t>
    <rPh sb="3" eb="5">
      <t>ウケトリ</t>
    </rPh>
    <rPh sb="5" eb="7">
      <t>リソク</t>
    </rPh>
    <rPh sb="7" eb="10">
      <t>ハイトウキン</t>
    </rPh>
    <rPh sb="10" eb="12">
      <t>シュウニュウ</t>
    </rPh>
    <phoneticPr fontId="2"/>
  </si>
  <si>
    <t>　　　その他収入</t>
    <rPh sb="5" eb="6">
      <t>ホカ</t>
    </rPh>
    <rPh sb="6" eb="8">
      <t>シュウニュウ</t>
    </rPh>
    <phoneticPr fontId="2"/>
  </si>
  <si>
    <t>収入計</t>
    <rPh sb="0" eb="2">
      <t>シュウニュウ</t>
    </rPh>
    <rPh sb="2" eb="3">
      <t>ケイ</t>
    </rPh>
    <phoneticPr fontId="2"/>
  </si>
  <si>
    <t>居宅</t>
    <rPh sb="0" eb="2">
      <t>キョタク</t>
    </rPh>
    <phoneticPr fontId="2"/>
  </si>
  <si>
    <t>福島・会津</t>
    <rPh sb="0" eb="2">
      <t>フクシマ</t>
    </rPh>
    <rPh sb="3" eb="5">
      <t>アイヅ</t>
    </rPh>
    <phoneticPr fontId="2"/>
  </si>
  <si>
    <t>モルゴア</t>
    <phoneticPr fontId="2"/>
  </si>
  <si>
    <t>修繕積立金取り崩し</t>
    <rPh sb="0" eb="2">
      <t>シュウゼン</t>
    </rPh>
    <rPh sb="2" eb="4">
      <t>ツミタテ</t>
    </rPh>
    <rPh sb="4" eb="5">
      <t>キン</t>
    </rPh>
    <rPh sb="5" eb="6">
      <t>ト</t>
    </rPh>
    <rPh sb="7" eb="8">
      <t>クズ</t>
    </rPh>
    <phoneticPr fontId="2"/>
  </si>
  <si>
    <t>修繕積立金等</t>
    <rPh sb="0" eb="2">
      <t>シュウゼン</t>
    </rPh>
    <rPh sb="2" eb="4">
      <t>ツミタテ</t>
    </rPh>
    <rPh sb="4" eb="5">
      <t>キン</t>
    </rPh>
    <rPh sb="5" eb="6">
      <t>トウ</t>
    </rPh>
    <phoneticPr fontId="2"/>
  </si>
  <si>
    <t>　事業区分間繰入金支出</t>
    <rPh sb="1" eb="3">
      <t>ジギョウ</t>
    </rPh>
    <rPh sb="3" eb="5">
      <t>クブン</t>
    </rPh>
    <rPh sb="5" eb="6">
      <t>カン</t>
    </rPh>
    <rPh sb="6" eb="8">
      <t>クリイレ</t>
    </rPh>
    <rPh sb="8" eb="9">
      <t>キン</t>
    </rPh>
    <rPh sb="9" eb="11">
      <t>シシュツ</t>
    </rPh>
    <phoneticPr fontId="2"/>
  </si>
  <si>
    <t>　拠点区分間貸付金支出</t>
    <rPh sb="1" eb="3">
      <t>キョテン</t>
    </rPh>
    <rPh sb="3" eb="5">
      <t>クブン</t>
    </rPh>
    <rPh sb="5" eb="6">
      <t>カン</t>
    </rPh>
    <rPh sb="6" eb="8">
      <t>カシツケ</t>
    </rPh>
    <rPh sb="8" eb="9">
      <t>キン</t>
    </rPh>
    <rPh sb="9" eb="11">
      <t>シシュツ</t>
    </rPh>
    <phoneticPr fontId="2"/>
  </si>
  <si>
    <t>その他の活動による収入</t>
    <rPh sb="2" eb="3">
      <t>ホカ</t>
    </rPh>
    <rPh sb="4" eb="6">
      <t>カツドウ</t>
    </rPh>
    <rPh sb="9" eb="11">
      <t>シュウニュウ</t>
    </rPh>
    <phoneticPr fontId="2"/>
  </si>
  <si>
    <t>　積立資産取り崩し収入</t>
    <rPh sb="1" eb="3">
      <t>ツミタテ</t>
    </rPh>
    <rPh sb="3" eb="5">
      <t>シサン</t>
    </rPh>
    <rPh sb="5" eb="6">
      <t>ト</t>
    </rPh>
    <rPh sb="7" eb="8">
      <t>クズ</t>
    </rPh>
    <rPh sb="9" eb="11">
      <t>シュウニュウ</t>
    </rPh>
    <phoneticPr fontId="2"/>
  </si>
  <si>
    <t>　事業区分間繰入金収入</t>
    <rPh sb="1" eb="3">
      <t>ジギョウ</t>
    </rPh>
    <rPh sb="3" eb="5">
      <t>クブン</t>
    </rPh>
    <rPh sb="5" eb="6">
      <t>カン</t>
    </rPh>
    <rPh sb="6" eb="8">
      <t>クリイレ</t>
    </rPh>
    <rPh sb="8" eb="9">
      <t>キン</t>
    </rPh>
    <rPh sb="9" eb="11">
      <t>シュウニュウ</t>
    </rPh>
    <phoneticPr fontId="2"/>
  </si>
  <si>
    <t>　拠点区分間繰入金収入</t>
    <rPh sb="1" eb="3">
      <t>キョテン</t>
    </rPh>
    <rPh sb="3" eb="5">
      <t>クブン</t>
    </rPh>
    <rPh sb="5" eb="6">
      <t>カン</t>
    </rPh>
    <rPh sb="6" eb="8">
      <t>クリイレ</t>
    </rPh>
    <rPh sb="8" eb="9">
      <t>キン</t>
    </rPh>
    <rPh sb="9" eb="11">
      <t>シュウニュウ</t>
    </rPh>
    <phoneticPr fontId="2"/>
  </si>
  <si>
    <t>借入金</t>
    <rPh sb="0" eb="2">
      <t>カリイレ</t>
    </rPh>
    <rPh sb="2" eb="3">
      <t>キン</t>
    </rPh>
    <phoneticPr fontId="2"/>
  </si>
  <si>
    <t>施設整備等補助金収入</t>
    <rPh sb="0" eb="2">
      <t>シセツ</t>
    </rPh>
    <rPh sb="2" eb="4">
      <t>セイビ</t>
    </rPh>
    <rPh sb="4" eb="5">
      <t>トウ</t>
    </rPh>
    <rPh sb="5" eb="8">
      <t>ホジョキン</t>
    </rPh>
    <rPh sb="8" eb="10">
      <t>シュウニュウ</t>
    </rPh>
    <phoneticPr fontId="2"/>
  </si>
  <si>
    <t>福島・会津→本部</t>
    <rPh sb="0" eb="2">
      <t>フクシマ</t>
    </rPh>
    <rPh sb="3" eb="5">
      <t>アイヅ</t>
    </rPh>
    <rPh sb="6" eb="8">
      <t>ホンブ</t>
    </rPh>
    <phoneticPr fontId="2"/>
  </si>
  <si>
    <t xml:space="preserve">    　器具及び備品取得支出</t>
    <rPh sb="5" eb="7">
      <t>キグ</t>
    </rPh>
    <rPh sb="7" eb="8">
      <t>オヨ</t>
    </rPh>
    <rPh sb="9" eb="11">
      <t>ビヒン</t>
    </rPh>
    <phoneticPr fontId="2"/>
  </si>
  <si>
    <t>本部</t>
    <rPh sb="0" eb="2">
      <t>ホンブ</t>
    </rPh>
    <phoneticPr fontId="2"/>
  </si>
  <si>
    <t>車輌補償給付他</t>
    <rPh sb="0" eb="2">
      <t>シャリョウ</t>
    </rPh>
    <rPh sb="2" eb="6">
      <t>ホショウキュウフ</t>
    </rPh>
    <rPh sb="6" eb="7">
      <t>ホカ</t>
    </rPh>
    <phoneticPr fontId="2"/>
  </si>
  <si>
    <t>福島・会津→居宅</t>
    <rPh sb="0" eb="2">
      <t>フクシマ</t>
    </rPh>
    <rPh sb="3" eb="5">
      <t>アイヅ</t>
    </rPh>
    <rPh sb="6" eb="8">
      <t>キョタク</t>
    </rPh>
    <phoneticPr fontId="2"/>
  </si>
  <si>
    <t>　賞与引当金支出</t>
    <rPh sb="1" eb="3">
      <t>ショウヨ</t>
    </rPh>
    <rPh sb="3" eb="5">
      <t>ヒキアテ</t>
    </rPh>
    <rPh sb="5" eb="6">
      <t>キン</t>
    </rPh>
    <rPh sb="6" eb="8">
      <t>シシュツ</t>
    </rPh>
    <phoneticPr fontId="3"/>
  </si>
  <si>
    <t>Ｈ３０福島当初</t>
    <rPh sb="3" eb="5">
      <t>フクシマ</t>
    </rPh>
    <rPh sb="5" eb="7">
      <t>トウショ</t>
    </rPh>
    <phoneticPr fontId="2"/>
  </si>
  <si>
    <t>Ｈ２９予算</t>
    <rPh sb="3" eb="5">
      <t>ヨサン</t>
    </rPh>
    <phoneticPr fontId="2"/>
  </si>
  <si>
    <t>Ｈ３０会津</t>
    <rPh sb="3" eb="5">
      <t>アイヅ</t>
    </rPh>
    <phoneticPr fontId="2"/>
  </si>
  <si>
    <t>Ｈ３０居宅</t>
    <rPh sb="3" eb="5">
      <t>キョタク</t>
    </rPh>
    <phoneticPr fontId="2"/>
  </si>
  <si>
    <t>Ｈ３０予算案</t>
    <rPh sb="3" eb="5">
      <t>ヨサン</t>
    </rPh>
    <rPh sb="5" eb="6">
      <t>アン</t>
    </rPh>
    <phoneticPr fontId="2"/>
  </si>
  <si>
    <t>資金収支増減差額</t>
    <rPh sb="0" eb="2">
      <t>シキン</t>
    </rPh>
    <rPh sb="2" eb="4">
      <t>シュウシ</t>
    </rPh>
    <rPh sb="4" eb="6">
      <t>ゾウゲン</t>
    </rPh>
    <rPh sb="6" eb="8">
      <t>サガク</t>
    </rPh>
    <phoneticPr fontId="2"/>
  </si>
  <si>
    <t>　賞与引当金繰入収入</t>
    <rPh sb="1" eb="3">
      <t>ショウヨ</t>
    </rPh>
    <rPh sb="3" eb="8">
      <t>ヒキアテキンクリイレ</t>
    </rPh>
    <rPh sb="8" eb="10">
      <t>シュウニュウ</t>
    </rPh>
    <phoneticPr fontId="2"/>
  </si>
  <si>
    <t>福島増減</t>
    <rPh sb="0" eb="2">
      <t>フクシマ</t>
    </rPh>
    <rPh sb="2" eb="4">
      <t>ゾウゲン</t>
    </rPh>
    <phoneticPr fontId="2"/>
  </si>
  <si>
    <t>会津増減</t>
    <rPh sb="0" eb="2">
      <t>アイヅ</t>
    </rPh>
    <rPh sb="2" eb="4">
      <t>ゾウゲン</t>
    </rPh>
    <phoneticPr fontId="2"/>
  </si>
  <si>
    <t>居宅増減</t>
    <rPh sb="0" eb="2">
      <t>キョタク</t>
    </rPh>
    <rPh sb="2" eb="4">
      <t>ゾウゲン</t>
    </rPh>
    <phoneticPr fontId="2"/>
  </si>
  <si>
    <t>増減</t>
    <rPh sb="0" eb="2">
      <t>ゾウゲン</t>
    </rPh>
    <phoneticPr fontId="2"/>
  </si>
  <si>
    <t>ミシン等購入</t>
    <rPh sb="3" eb="4">
      <t>トウ</t>
    </rPh>
    <rPh sb="4" eb="6">
      <t>コウニュウ</t>
    </rPh>
    <phoneticPr fontId="2"/>
  </si>
  <si>
    <t>書棚等購入</t>
    <rPh sb="0" eb="2">
      <t>ショダナ</t>
    </rPh>
    <rPh sb="2" eb="3">
      <t>トウ</t>
    </rPh>
    <rPh sb="3" eb="5">
      <t>コウニュウ</t>
    </rPh>
    <phoneticPr fontId="2"/>
  </si>
  <si>
    <t>平成３１年度賞与引当</t>
    <rPh sb="0" eb="2">
      <t>ヘイセイ</t>
    </rPh>
    <rPh sb="4" eb="6">
      <t>ネンド</t>
    </rPh>
    <rPh sb="6" eb="8">
      <t>ショウヨ</t>
    </rPh>
    <rPh sb="8" eb="10">
      <t>ヒキアテ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</si>
</sst>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sz val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1">
    <xf numFmtId="0" fontId="0" fillId="0" borderId="0" xfId="0">
      <alignment vertical="center"/>
    </xf>
    <xf numFmtId="38" fontId="0" fillId="0" borderId="0" xfId="0" applyNumberFormat="1">
      <alignment vertical="center"/>
    </xf>
    <xf numFmtId="38" fontId="4" fillId="0" borderId="0" xfId="0" applyNumberFormat="1" applyFont="1">
      <alignment vertical="center"/>
    </xf>
    <xf numFmtId="0" fontId="4" fillId="0" borderId="0" xfId="0" applyFont="1">
      <alignment vertical="center"/>
    </xf>
    <xf numFmtId="38" fontId="6" fillId="0" borderId="5" xfId="1" applyFont="1" applyBorder="1" applyAlignment="1">
      <alignment horizontal="center" vertical="center"/>
    </xf>
    <xf numFmtId="38" fontId="6" fillId="0" borderId="6" xfId="1" applyFont="1" applyBorder="1" applyAlignment="1">
      <alignment horizontal="center" vertical="center"/>
    </xf>
    <xf numFmtId="38" fontId="7" fillId="0" borderId="9" xfId="1" applyFont="1" applyBorder="1">
      <alignment vertical="center"/>
    </xf>
    <xf numFmtId="38" fontId="7" fillId="0" borderId="1" xfId="1" applyFont="1" applyBorder="1">
      <alignment vertical="center"/>
    </xf>
    <xf numFmtId="0" fontId="7" fillId="0" borderId="1" xfId="0" applyFont="1" applyBorder="1">
      <alignment vertical="center"/>
    </xf>
    <xf numFmtId="38" fontId="6" fillId="0" borderId="14" xfId="1" applyFont="1" applyBorder="1">
      <alignment vertical="center"/>
    </xf>
    <xf numFmtId="38" fontId="6" fillId="0" borderId="8" xfId="1" applyFont="1" applyBorder="1">
      <alignment vertical="center"/>
    </xf>
    <xf numFmtId="38" fontId="6" fillId="0" borderId="1" xfId="1" applyFont="1" applyBorder="1">
      <alignment vertical="center"/>
    </xf>
    <xf numFmtId="38" fontId="6" fillId="0" borderId="9" xfId="1" applyFont="1" applyBorder="1">
      <alignment vertical="center"/>
    </xf>
    <xf numFmtId="38" fontId="7" fillId="0" borderId="12" xfId="1" applyFont="1" applyBorder="1">
      <alignment vertical="center"/>
    </xf>
    <xf numFmtId="0" fontId="7" fillId="0" borderId="11" xfId="0" applyFont="1" applyBorder="1">
      <alignment vertical="center"/>
    </xf>
    <xf numFmtId="0" fontId="7" fillId="0" borderId="12" xfId="0" applyFont="1" applyBorder="1">
      <alignment vertical="center"/>
    </xf>
    <xf numFmtId="38" fontId="7" fillId="0" borderId="7" xfId="1" applyFont="1" applyBorder="1" applyAlignment="1">
      <alignment horizontal="center" vertical="center"/>
    </xf>
    <xf numFmtId="38" fontId="7" fillId="0" borderId="6" xfId="1" applyFont="1" applyBorder="1" applyAlignment="1">
      <alignment horizontal="center" vertical="center"/>
    </xf>
    <xf numFmtId="0" fontId="6" fillId="0" borderId="8" xfId="0" applyFont="1" applyBorder="1">
      <alignment vertical="center"/>
    </xf>
    <xf numFmtId="0" fontId="6" fillId="0" borderId="1" xfId="0" applyFont="1" applyBorder="1">
      <alignment vertical="center"/>
    </xf>
    <xf numFmtId="38" fontId="6" fillId="0" borderId="15" xfId="1" applyFont="1" applyBorder="1">
      <alignment vertical="center"/>
    </xf>
    <xf numFmtId="38" fontId="6" fillId="0" borderId="10" xfId="1" applyFont="1" applyBorder="1">
      <alignment vertical="center"/>
    </xf>
    <xf numFmtId="38" fontId="6" fillId="0" borderId="11" xfId="1" applyFont="1" applyBorder="1">
      <alignment vertical="center"/>
    </xf>
    <xf numFmtId="0" fontId="6" fillId="0" borderId="10" xfId="0" applyFont="1" applyBorder="1">
      <alignment vertical="center"/>
    </xf>
    <xf numFmtId="38" fontId="6" fillId="0" borderId="12" xfId="1" applyFont="1" applyBorder="1">
      <alignment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>
      <alignment vertical="center"/>
    </xf>
    <xf numFmtId="0" fontId="6" fillId="0" borderId="15" xfId="0" applyFont="1" applyBorder="1">
      <alignment vertical="center"/>
    </xf>
    <xf numFmtId="0" fontId="5" fillId="0" borderId="14" xfId="0" applyFont="1" applyBorder="1" applyAlignment="1">
      <alignment horizontal="center" vertical="center"/>
    </xf>
    <xf numFmtId="0" fontId="6" fillId="0" borderId="14" xfId="0" applyFont="1" applyBorder="1" applyAlignment="1">
      <alignment horizontal="left" vertical="center"/>
    </xf>
    <xf numFmtId="49" fontId="8" fillId="0" borderId="14" xfId="0" applyNumberFormat="1" applyFont="1" applyFill="1" applyBorder="1">
      <alignment vertical="center"/>
    </xf>
    <xf numFmtId="49" fontId="8" fillId="0" borderId="14" xfId="0" applyNumberFormat="1" applyFont="1" applyFill="1" applyBorder="1" applyAlignment="1">
      <alignment vertical="center"/>
    </xf>
    <xf numFmtId="49" fontId="7" fillId="0" borderId="14" xfId="0" applyNumberFormat="1" applyFont="1" applyFill="1" applyBorder="1">
      <alignment vertical="center"/>
    </xf>
    <xf numFmtId="0" fontId="5" fillId="0" borderId="0" xfId="0" applyFont="1" applyBorder="1">
      <alignment vertical="center"/>
    </xf>
    <xf numFmtId="38" fontId="5" fillId="0" borderId="0" xfId="1" applyFont="1" applyBorder="1">
      <alignment vertical="center"/>
    </xf>
    <xf numFmtId="38" fontId="7" fillId="0" borderId="0" xfId="1" applyFont="1" applyBorder="1">
      <alignment vertical="center"/>
    </xf>
    <xf numFmtId="0" fontId="7" fillId="0" borderId="0" xfId="0" applyFont="1" applyBorder="1">
      <alignment vertical="center"/>
    </xf>
    <xf numFmtId="38" fontId="6" fillId="0" borderId="3" xfId="1" applyFont="1" applyBorder="1">
      <alignment vertical="center"/>
    </xf>
    <xf numFmtId="0" fontId="6" fillId="0" borderId="21" xfId="0" applyFont="1" applyBorder="1">
      <alignment vertical="center"/>
    </xf>
    <xf numFmtId="38" fontId="6" fillId="0" borderId="21" xfId="0" applyNumberFormat="1" applyFont="1" applyBorder="1">
      <alignment vertical="center"/>
    </xf>
    <xf numFmtId="0" fontId="6" fillId="0" borderId="22" xfId="0" applyFont="1" applyBorder="1">
      <alignment vertical="center"/>
    </xf>
    <xf numFmtId="38" fontId="6" fillId="0" borderId="23" xfId="1" applyFont="1" applyBorder="1" applyAlignment="1">
      <alignment horizontal="center" vertical="center"/>
    </xf>
    <xf numFmtId="38" fontId="7" fillId="0" borderId="23" xfId="1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38" fontId="7" fillId="0" borderId="11" xfId="1" applyFont="1" applyBorder="1">
      <alignment vertical="center"/>
    </xf>
    <xf numFmtId="0" fontId="6" fillId="0" borderId="25" xfId="0" applyFont="1" applyBorder="1">
      <alignment vertical="center"/>
    </xf>
    <xf numFmtId="38" fontId="6" fillId="0" borderId="25" xfId="1" applyFont="1" applyBorder="1" applyAlignment="1">
      <alignment horizontal="center" vertical="center"/>
    </xf>
    <xf numFmtId="38" fontId="6" fillId="0" borderId="26" xfId="1" applyFont="1" applyBorder="1" applyAlignment="1">
      <alignment horizontal="center" vertical="center"/>
    </xf>
    <xf numFmtId="38" fontId="7" fillId="0" borderId="27" xfId="1" applyFont="1" applyBorder="1" applyAlignment="1">
      <alignment horizontal="center" vertical="center"/>
    </xf>
    <xf numFmtId="38" fontId="6" fillId="0" borderId="27" xfId="1" applyFont="1" applyBorder="1" applyAlignment="1">
      <alignment horizontal="center" vertical="center"/>
    </xf>
    <xf numFmtId="38" fontId="6" fillId="0" borderId="11" xfId="0" applyNumberFormat="1" applyFont="1" applyBorder="1">
      <alignment vertical="center"/>
    </xf>
    <xf numFmtId="49" fontId="8" fillId="0" borderId="14" xfId="0" applyNumberFormat="1" applyFont="1" applyFill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38" fontId="6" fillId="0" borderId="10" xfId="0" applyNumberFormat="1" applyFont="1" applyBorder="1">
      <alignment vertical="center"/>
    </xf>
    <xf numFmtId="0" fontId="6" fillId="0" borderId="21" xfId="0" applyFont="1" applyBorder="1" applyAlignment="1">
      <alignment horizontal="center" vertical="center"/>
    </xf>
    <xf numFmtId="0" fontId="5" fillId="0" borderId="21" xfId="0" applyFont="1" applyBorder="1">
      <alignment vertical="center"/>
    </xf>
    <xf numFmtId="38" fontId="5" fillId="0" borderId="21" xfId="0" applyNumberFormat="1" applyFont="1" applyBorder="1">
      <alignment vertical="center"/>
    </xf>
    <xf numFmtId="38" fontId="6" fillId="0" borderId="28" xfId="1" applyFont="1" applyBorder="1">
      <alignment vertical="center"/>
    </xf>
    <xf numFmtId="38" fontId="6" fillId="0" borderId="4" xfId="1" applyFont="1" applyBorder="1">
      <alignment vertical="center"/>
    </xf>
    <xf numFmtId="38" fontId="6" fillId="0" borderId="29" xfId="1" applyFont="1" applyBorder="1" applyAlignment="1">
      <alignment horizontal="center" vertical="center"/>
    </xf>
    <xf numFmtId="38" fontId="6" fillId="0" borderId="2" xfId="1" applyFont="1" applyBorder="1">
      <alignment vertical="center"/>
    </xf>
    <xf numFmtId="38" fontId="6" fillId="0" borderId="30" xfId="1" applyFont="1" applyBorder="1">
      <alignment vertical="center"/>
    </xf>
    <xf numFmtId="38" fontId="7" fillId="0" borderId="8" xfId="1" applyFont="1" applyBorder="1">
      <alignment vertical="center"/>
    </xf>
    <xf numFmtId="38" fontId="6" fillId="0" borderId="13" xfId="1" applyFont="1" applyBorder="1" applyAlignment="1">
      <alignment horizontal="center" vertical="center"/>
    </xf>
    <xf numFmtId="38" fontId="6" fillId="0" borderId="15" xfId="0" applyNumberFormat="1" applyFont="1" applyBorder="1">
      <alignment vertical="center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6"/>
  <sheetViews>
    <sheetView tabSelected="1" workbookViewId="0">
      <pane xSplit="1" ySplit="2" topLeftCell="B15" activePane="bottomRight" state="frozen"/>
      <selection pane="topRight" activeCell="B1" sqref="B1"/>
      <selection pane="bottomLeft" activeCell="A3" sqref="A3"/>
      <selection pane="bottomRight" activeCell="E17" sqref="E17"/>
    </sheetView>
  </sheetViews>
  <sheetFormatPr defaultRowHeight="13.5"/>
  <cols>
    <col min="1" max="1" width="26.625" customWidth="1"/>
    <col min="2" max="3" width="10.625" customWidth="1"/>
    <col min="4" max="5" width="10.625" style="3" customWidth="1"/>
    <col min="6" max="6" width="10.625" customWidth="1"/>
    <col min="7" max="8" width="10.625" style="3" customWidth="1"/>
    <col min="9" max="12" width="10.625" customWidth="1"/>
    <col min="13" max="14" width="10.625" style="3" customWidth="1"/>
    <col min="15" max="15" width="18.625" customWidth="1"/>
    <col min="16" max="16" width="10.25" bestFit="1" customWidth="1"/>
  </cols>
  <sheetData>
    <row r="1" spans="1:15" ht="14.25" thickBot="1">
      <c r="A1" s="65" t="s">
        <v>77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7"/>
    </row>
    <row r="2" spans="1:15">
      <c r="A2" s="45"/>
      <c r="B2" s="46" t="s">
        <v>100</v>
      </c>
      <c r="C2" s="47" t="s">
        <v>104</v>
      </c>
      <c r="D2" s="42" t="s">
        <v>105</v>
      </c>
      <c r="E2" s="48" t="s">
        <v>111</v>
      </c>
      <c r="F2" s="47" t="s">
        <v>106</v>
      </c>
      <c r="G2" s="42" t="s">
        <v>105</v>
      </c>
      <c r="H2" s="48" t="s">
        <v>112</v>
      </c>
      <c r="I2" s="47" t="s">
        <v>107</v>
      </c>
      <c r="J2" s="41" t="s">
        <v>105</v>
      </c>
      <c r="K2" s="49" t="s">
        <v>113</v>
      </c>
      <c r="L2" s="47" t="s">
        <v>108</v>
      </c>
      <c r="M2" s="42" t="s">
        <v>105</v>
      </c>
      <c r="N2" s="48" t="s">
        <v>114</v>
      </c>
      <c r="O2" s="43" t="s">
        <v>75</v>
      </c>
    </row>
    <row r="3" spans="1:15">
      <c r="A3" s="26"/>
      <c r="B3" s="9"/>
      <c r="C3" s="10"/>
      <c r="D3" s="7"/>
      <c r="E3" s="6"/>
      <c r="F3" s="10"/>
      <c r="G3" s="7"/>
      <c r="H3" s="6"/>
      <c r="I3" s="10"/>
      <c r="J3" s="11"/>
      <c r="K3" s="12"/>
      <c r="L3" s="10"/>
      <c r="M3" s="7"/>
      <c r="N3" s="6"/>
      <c r="O3" s="38"/>
    </row>
    <row r="4" spans="1:15">
      <c r="A4" s="26" t="s">
        <v>78</v>
      </c>
      <c r="B4" s="9">
        <v>0</v>
      </c>
      <c r="C4" s="10">
        <f>SUM(C6:C14)</f>
        <v>200122000</v>
      </c>
      <c r="D4" s="7">
        <f>186372000+450000</f>
        <v>186822000</v>
      </c>
      <c r="E4" s="6">
        <f>C4-D4</f>
        <v>13300000</v>
      </c>
      <c r="F4" s="10">
        <f>SUM(F6:F14)</f>
        <v>72003000</v>
      </c>
      <c r="G4" s="7">
        <f>SUM(G6:G14)</f>
        <v>69452000</v>
      </c>
      <c r="H4" s="6">
        <f>F4-G4</f>
        <v>2551000</v>
      </c>
      <c r="I4" s="10">
        <f>SUM(I6:I14)</f>
        <v>1902000</v>
      </c>
      <c r="J4" s="11">
        <v>1800000</v>
      </c>
      <c r="K4" s="12">
        <f>I4-J4</f>
        <v>102000</v>
      </c>
      <c r="L4" s="10">
        <f>C4+F4+I4</f>
        <v>274027000</v>
      </c>
      <c r="M4" s="7">
        <f>SUM(M6:M14)</f>
        <v>258076000</v>
      </c>
      <c r="N4" s="6">
        <f>L4-M4</f>
        <v>15951000</v>
      </c>
      <c r="O4" s="38"/>
    </row>
    <row r="5" spans="1:15">
      <c r="A5" s="26"/>
      <c r="B5" s="9"/>
      <c r="C5" s="10"/>
      <c r="D5" s="7"/>
      <c r="E5" s="6"/>
      <c r="F5" s="10"/>
      <c r="G5" s="7"/>
      <c r="H5" s="6"/>
      <c r="I5" s="10"/>
      <c r="J5" s="11"/>
      <c r="K5" s="12"/>
      <c r="L5" s="10"/>
      <c r="M5" s="7"/>
      <c r="N5" s="6"/>
      <c r="O5" s="38"/>
    </row>
    <row r="6" spans="1:15">
      <c r="A6" s="26" t="s">
        <v>79</v>
      </c>
      <c r="B6" s="9">
        <v>0</v>
      </c>
      <c r="C6" s="10">
        <v>0</v>
      </c>
      <c r="D6" s="7">
        <v>0</v>
      </c>
      <c r="E6" s="6">
        <f t="shared" ref="E6:E23" si="0">C6-D6</f>
        <v>0</v>
      </c>
      <c r="F6" s="10">
        <v>0</v>
      </c>
      <c r="G6" s="7">
        <v>0</v>
      </c>
      <c r="H6" s="6">
        <f t="shared" ref="H6:H25" si="1">F6-G6</f>
        <v>0</v>
      </c>
      <c r="I6" s="10">
        <v>1900000</v>
      </c>
      <c r="J6" s="11">
        <v>1800000</v>
      </c>
      <c r="K6" s="12">
        <f t="shared" ref="K6:K25" si="2">I6-J6</f>
        <v>100000</v>
      </c>
      <c r="L6" s="10">
        <f>C6+F6+I6</f>
        <v>1900000</v>
      </c>
      <c r="M6" s="7">
        <v>1800000</v>
      </c>
      <c r="N6" s="6">
        <f t="shared" ref="N6:N25" si="3">L6-M6</f>
        <v>100000</v>
      </c>
      <c r="O6" s="38" t="s">
        <v>85</v>
      </c>
    </row>
    <row r="7" spans="1:15">
      <c r="A7" s="26"/>
      <c r="B7" s="9"/>
      <c r="C7" s="10"/>
      <c r="D7" s="7"/>
      <c r="E7" s="6"/>
      <c r="F7" s="10"/>
      <c r="G7" s="7"/>
      <c r="H7" s="6"/>
      <c r="I7" s="10"/>
      <c r="J7" s="11"/>
      <c r="K7" s="12"/>
      <c r="L7" s="10"/>
      <c r="M7" s="7"/>
      <c r="N7" s="6"/>
      <c r="O7" s="38"/>
    </row>
    <row r="8" spans="1:15">
      <c r="A8" s="26" t="s">
        <v>80</v>
      </c>
      <c r="B8" s="9">
        <v>0</v>
      </c>
      <c r="C8" s="10">
        <v>200000000</v>
      </c>
      <c r="D8" s="7">
        <v>186250000</v>
      </c>
      <c r="E8" s="6">
        <f t="shared" si="0"/>
        <v>13750000</v>
      </c>
      <c r="F8" s="10">
        <v>72000000</v>
      </c>
      <c r="G8" s="7">
        <v>69450000</v>
      </c>
      <c r="H8" s="6">
        <f t="shared" si="1"/>
        <v>2550000</v>
      </c>
      <c r="I8" s="10">
        <v>0</v>
      </c>
      <c r="J8" s="11"/>
      <c r="K8" s="12">
        <f t="shared" si="2"/>
        <v>0</v>
      </c>
      <c r="L8" s="10">
        <f>C8+F8+I8</f>
        <v>272000000</v>
      </c>
      <c r="M8" s="7">
        <v>255700000</v>
      </c>
      <c r="N8" s="6">
        <f t="shared" si="3"/>
        <v>16300000</v>
      </c>
      <c r="O8" s="38" t="s">
        <v>86</v>
      </c>
    </row>
    <row r="9" spans="1:15">
      <c r="A9" s="26"/>
      <c r="B9" s="9"/>
      <c r="C9" s="10"/>
      <c r="D9" s="7"/>
      <c r="E9" s="6"/>
      <c r="F9" s="10"/>
      <c r="G9" s="7"/>
      <c r="H9" s="6"/>
      <c r="I9" s="10"/>
      <c r="J9" s="11"/>
      <c r="K9" s="12"/>
      <c r="L9" s="10"/>
      <c r="M9" s="7"/>
      <c r="N9" s="6"/>
      <c r="O9" s="38"/>
    </row>
    <row r="10" spans="1:15">
      <c r="A10" s="26" t="s">
        <v>81</v>
      </c>
      <c r="B10" s="9">
        <v>0</v>
      </c>
      <c r="C10" s="10">
        <v>120000</v>
      </c>
      <c r="D10" s="7">
        <v>120000</v>
      </c>
      <c r="E10" s="6">
        <f t="shared" si="0"/>
        <v>0</v>
      </c>
      <c r="F10" s="10">
        <v>1000</v>
      </c>
      <c r="G10" s="7">
        <v>0</v>
      </c>
      <c r="H10" s="6">
        <f t="shared" si="1"/>
        <v>1000</v>
      </c>
      <c r="I10" s="10">
        <v>0</v>
      </c>
      <c r="J10" s="11"/>
      <c r="K10" s="12">
        <f t="shared" si="2"/>
        <v>0</v>
      </c>
      <c r="L10" s="10">
        <f>C10+F10+I10</f>
        <v>121000</v>
      </c>
      <c r="M10" s="7">
        <v>120000</v>
      </c>
      <c r="N10" s="6">
        <f t="shared" si="3"/>
        <v>1000</v>
      </c>
      <c r="O10" s="38" t="s">
        <v>87</v>
      </c>
    </row>
    <row r="11" spans="1:15">
      <c r="A11" s="26"/>
      <c r="B11" s="9"/>
      <c r="C11" s="10"/>
      <c r="D11" s="7"/>
      <c r="E11" s="6"/>
      <c r="F11" s="10"/>
      <c r="G11" s="7"/>
      <c r="H11" s="6"/>
      <c r="I11" s="10"/>
      <c r="J11" s="11"/>
      <c r="K11" s="12"/>
      <c r="L11" s="10"/>
      <c r="M11" s="7"/>
      <c r="N11" s="6"/>
      <c r="O11" s="38"/>
    </row>
    <row r="12" spans="1:15">
      <c r="A12" s="26" t="s">
        <v>82</v>
      </c>
      <c r="B12" s="9">
        <v>0</v>
      </c>
      <c r="C12" s="10">
        <v>1000</v>
      </c>
      <c r="D12" s="7">
        <v>1000</v>
      </c>
      <c r="E12" s="6">
        <f t="shared" si="0"/>
        <v>0</v>
      </c>
      <c r="F12" s="10">
        <v>1000</v>
      </c>
      <c r="G12" s="7">
        <v>1000</v>
      </c>
      <c r="H12" s="6">
        <f t="shared" si="1"/>
        <v>0</v>
      </c>
      <c r="I12" s="10">
        <v>1000</v>
      </c>
      <c r="J12" s="11">
        <v>1000</v>
      </c>
      <c r="K12" s="12">
        <f t="shared" si="2"/>
        <v>0</v>
      </c>
      <c r="L12" s="10">
        <f>C12+F12+I12</f>
        <v>3000</v>
      </c>
      <c r="M12" s="7">
        <v>3000</v>
      </c>
      <c r="N12" s="6">
        <f t="shared" si="3"/>
        <v>0</v>
      </c>
      <c r="O12" s="38"/>
    </row>
    <row r="13" spans="1:15">
      <c r="A13" s="26"/>
      <c r="B13" s="9"/>
      <c r="C13" s="10"/>
      <c r="D13" s="7"/>
      <c r="E13" s="6"/>
      <c r="F13" s="10"/>
      <c r="G13" s="7"/>
      <c r="H13" s="6"/>
      <c r="I13" s="10"/>
      <c r="J13" s="11"/>
      <c r="K13" s="12"/>
      <c r="L13" s="10"/>
      <c r="M13" s="7"/>
      <c r="N13" s="6"/>
      <c r="O13" s="38"/>
    </row>
    <row r="14" spans="1:15">
      <c r="A14" s="26" t="s">
        <v>83</v>
      </c>
      <c r="B14" s="9">
        <v>0</v>
      </c>
      <c r="C14" s="10">
        <v>1000</v>
      </c>
      <c r="D14" s="7">
        <v>451000</v>
      </c>
      <c r="E14" s="6">
        <f t="shared" si="0"/>
        <v>-450000</v>
      </c>
      <c r="F14" s="10">
        <v>1000</v>
      </c>
      <c r="G14" s="7">
        <v>1000</v>
      </c>
      <c r="H14" s="6">
        <f t="shared" si="1"/>
        <v>0</v>
      </c>
      <c r="I14" s="10">
        <v>1000</v>
      </c>
      <c r="J14" s="11">
        <v>1000</v>
      </c>
      <c r="K14" s="12">
        <f t="shared" si="2"/>
        <v>0</v>
      </c>
      <c r="L14" s="10">
        <f>C14+F14+I14</f>
        <v>3000</v>
      </c>
      <c r="M14" s="7">
        <v>453000</v>
      </c>
      <c r="N14" s="6">
        <f t="shared" si="3"/>
        <v>-450000</v>
      </c>
      <c r="O14" s="38" t="s">
        <v>101</v>
      </c>
    </row>
    <row r="15" spans="1:15">
      <c r="A15" s="26"/>
      <c r="B15" s="9"/>
      <c r="C15" s="10"/>
      <c r="D15" s="7"/>
      <c r="E15" s="6"/>
      <c r="F15" s="10"/>
      <c r="G15" s="7"/>
      <c r="H15" s="6"/>
      <c r="I15" s="10"/>
      <c r="J15" s="11"/>
      <c r="K15" s="12"/>
      <c r="L15" s="10"/>
      <c r="M15" s="7"/>
      <c r="N15" s="6"/>
      <c r="O15" s="38"/>
    </row>
    <row r="16" spans="1:15">
      <c r="A16" s="26"/>
      <c r="B16" s="9"/>
      <c r="C16" s="10"/>
      <c r="D16" s="7"/>
      <c r="E16" s="6"/>
      <c r="F16" s="18"/>
      <c r="G16" s="8"/>
      <c r="H16" s="6"/>
      <c r="I16" s="18"/>
      <c r="J16" s="19"/>
      <c r="K16" s="12"/>
      <c r="L16" s="10"/>
      <c r="M16" s="7"/>
      <c r="N16" s="6"/>
      <c r="O16" s="38"/>
    </row>
    <row r="17" spans="1:15">
      <c r="A17" s="32" t="s">
        <v>92</v>
      </c>
      <c r="B17" s="9"/>
      <c r="C17" s="10"/>
      <c r="D17" s="7"/>
      <c r="E17" s="6"/>
      <c r="F17" s="10"/>
      <c r="G17" s="7"/>
      <c r="H17" s="6"/>
      <c r="I17" s="10"/>
      <c r="J17" s="11"/>
      <c r="K17" s="12"/>
      <c r="L17" s="10"/>
      <c r="M17" s="7"/>
      <c r="N17" s="6"/>
      <c r="O17" s="38"/>
    </row>
    <row r="18" spans="1:15">
      <c r="A18" s="32" t="s">
        <v>93</v>
      </c>
      <c r="B18" s="9">
        <v>0</v>
      </c>
      <c r="C18" s="10">
        <v>1000000</v>
      </c>
      <c r="D18" s="7">
        <v>10000000</v>
      </c>
      <c r="E18" s="6">
        <f t="shared" si="0"/>
        <v>-9000000</v>
      </c>
      <c r="F18" s="10">
        <v>1500000</v>
      </c>
      <c r="G18" s="7">
        <v>0</v>
      </c>
      <c r="H18" s="6">
        <f t="shared" si="1"/>
        <v>1500000</v>
      </c>
      <c r="I18" s="18">
        <v>0</v>
      </c>
      <c r="J18" s="19">
        <v>0</v>
      </c>
      <c r="K18" s="12">
        <f t="shared" si="2"/>
        <v>0</v>
      </c>
      <c r="L18" s="10">
        <f>C18+F18+I18</f>
        <v>2500000</v>
      </c>
      <c r="M18" s="7">
        <v>10000000</v>
      </c>
      <c r="N18" s="6">
        <f t="shared" si="3"/>
        <v>-7500000</v>
      </c>
      <c r="O18" s="38" t="s">
        <v>88</v>
      </c>
    </row>
    <row r="19" spans="1:15">
      <c r="A19" s="32" t="s">
        <v>110</v>
      </c>
      <c r="B19" s="9"/>
      <c r="C19" s="10">
        <v>3000000</v>
      </c>
      <c r="D19" s="7">
        <v>0</v>
      </c>
      <c r="E19" s="6">
        <f t="shared" si="0"/>
        <v>3000000</v>
      </c>
      <c r="F19" s="10">
        <v>1000000</v>
      </c>
      <c r="G19" s="7">
        <v>0</v>
      </c>
      <c r="H19" s="6">
        <f t="shared" si="1"/>
        <v>1000000</v>
      </c>
      <c r="I19" s="18">
        <v>0</v>
      </c>
      <c r="J19" s="19">
        <v>0</v>
      </c>
      <c r="K19" s="12">
        <f t="shared" si="2"/>
        <v>0</v>
      </c>
      <c r="L19" s="10">
        <f>C19+F19+I19</f>
        <v>4000000</v>
      </c>
      <c r="M19" s="7">
        <v>0</v>
      </c>
      <c r="N19" s="6">
        <f t="shared" si="3"/>
        <v>4000000</v>
      </c>
      <c r="O19" s="38"/>
    </row>
    <row r="20" spans="1:15">
      <c r="A20" s="32" t="s">
        <v>94</v>
      </c>
      <c r="B20" s="9">
        <v>0</v>
      </c>
      <c r="C20" s="10">
        <v>1000</v>
      </c>
      <c r="D20" s="7">
        <v>0</v>
      </c>
      <c r="E20" s="6">
        <f t="shared" si="0"/>
        <v>1000</v>
      </c>
      <c r="F20" s="10">
        <v>1000</v>
      </c>
      <c r="G20" s="7">
        <v>0</v>
      </c>
      <c r="H20" s="6">
        <f t="shared" si="1"/>
        <v>1000</v>
      </c>
      <c r="I20" s="10">
        <v>1000000</v>
      </c>
      <c r="J20" s="11">
        <v>1064000</v>
      </c>
      <c r="K20" s="12">
        <f t="shared" si="2"/>
        <v>-64000</v>
      </c>
      <c r="L20" s="10">
        <f>C20+F20+I20</f>
        <v>1002000</v>
      </c>
      <c r="M20" s="7">
        <v>1064000</v>
      </c>
      <c r="N20" s="6">
        <f t="shared" si="3"/>
        <v>-62000</v>
      </c>
      <c r="O20" s="38" t="s">
        <v>102</v>
      </c>
    </row>
    <row r="21" spans="1:15">
      <c r="A21" s="32" t="s">
        <v>95</v>
      </c>
      <c r="B21" s="9">
        <v>600000</v>
      </c>
      <c r="C21" s="10">
        <v>1000</v>
      </c>
      <c r="D21" s="7">
        <v>0</v>
      </c>
      <c r="E21" s="6">
        <f t="shared" si="0"/>
        <v>1000</v>
      </c>
      <c r="F21" s="10">
        <v>1000</v>
      </c>
      <c r="G21" s="7">
        <v>1050000</v>
      </c>
      <c r="H21" s="6">
        <f t="shared" si="1"/>
        <v>-1049000</v>
      </c>
      <c r="I21" s="10">
        <v>0</v>
      </c>
      <c r="J21" s="11"/>
      <c r="K21" s="12">
        <f t="shared" si="2"/>
        <v>0</v>
      </c>
      <c r="L21" s="10">
        <f>C21+F21+I21+B21</f>
        <v>602000</v>
      </c>
      <c r="M21" s="7">
        <f>G21+B21</f>
        <v>1650000</v>
      </c>
      <c r="N21" s="6">
        <f t="shared" si="3"/>
        <v>-1048000</v>
      </c>
      <c r="O21" s="38" t="s">
        <v>98</v>
      </c>
    </row>
    <row r="22" spans="1:15">
      <c r="A22" s="26"/>
      <c r="B22" s="9"/>
      <c r="C22" s="10"/>
      <c r="D22" s="7"/>
      <c r="E22" s="6"/>
      <c r="F22" s="10"/>
      <c r="G22" s="7"/>
      <c r="H22" s="6"/>
      <c r="I22" s="18"/>
      <c r="J22" s="19"/>
      <c r="K22" s="12"/>
      <c r="L22" s="10"/>
      <c r="M22" s="7"/>
      <c r="N22" s="6"/>
      <c r="O22" s="38"/>
    </row>
    <row r="23" spans="1:15">
      <c r="A23" s="26" t="s">
        <v>97</v>
      </c>
      <c r="B23" s="9">
        <v>0</v>
      </c>
      <c r="C23" s="10">
        <v>0</v>
      </c>
      <c r="D23" s="7">
        <v>0</v>
      </c>
      <c r="E23" s="6">
        <f t="shared" si="0"/>
        <v>0</v>
      </c>
      <c r="F23" s="10">
        <v>0</v>
      </c>
      <c r="G23" s="7">
        <v>0</v>
      </c>
      <c r="H23" s="6">
        <f t="shared" si="1"/>
        <v>0</v>
      </c>
      <c r="I23" s="10">
        <v>0</v>
      </c>
      <c r="J23" s="11"/>
      <c r="K23" s="12">
        <f t="shared" si="2"/>
        <v>0</v>
      </c>
      <c r="L23" s="10">
        <v>0</v>
      </c>
      <c r="M23" s="7">
        <v>0</v>
      </c>
      <c r="N23" s="6">
        <f t="shared" si="3"/>
        <v>0</v>
      </c>
      <c r="O23" s="38" t="s">
        <v>96</v>
      </c>
    </row>
    <row r="24" spans="1:15">
      <c r="A24" s="26"/>
      <c r="B24" s="9"/>
      <c r="C24" s="10"/>
      <c r="D24" s="7"/>
      <c r="E24" s="6"/>
      <c r="F24" s="10"/>
      <c r="G24" s="7"/>
      <c r="H24" s="6"/>
      <c r="I24" s="10"/>
      <c r="J24" s="11"/>
      <c r="K24" s="12"/>
      <c r="L24" s="10"/>
      <c r="M24" s="7"/>
      <c r="N24" s="6"/>
      <c r="O24" s="38"/>
    </row>
    <row r="25" spans="1:15">
      <c r="A25" s="26" t="s">
        <v>84</v>
      </c>
      <c r="B25" s="9">
        <v>600000</v>
      </c>
      <c r="C25" s="10">
        <f>SUM(C6:C23)</f>
        <v>204124000</v>
      </c>
      <c r="D25" s="7">
        <f>SUM(D6:D23)</f>
        <v>196822000</v>
      </c>
      <c r="E25" s="6">
        <f>SUM(E6:E23)</f>
        <v>7302000</v>
      </c>
      <c r="F25" s="10">
        <f>SUM(F6:F23)</f>
        <v>74505000</v>
      </c>
      <c r="G25" s="7">
        <f>G23+G21+G4</f>
        <v>70502000</v>
      </c>
      <c r="H25" s="6">
        <f t="shared" si="1"/>
        <v>4003000</v>
      </c>
      <c r="I25" s="10">
        <f>SUM(I6:I23)</f>
        <v>2902000</v>
      </c>
      <c r="J25" s="11">
        <f>SUM(J6:J24)</f>
        <v>2866000</v>
      </c>
      <c r="K25" s="12">
        <f t="shared" si="2"/>
        <v>36000</v>
      </c>
      <c r="L25" s="10">
        <f>SUM(L6:L24)</f>
        <v>282131000</v>
      </c>
      <c r="M25" s="7">
        <f>M21+M20+M18+M4</f>
        <v>270790000</v>
      </c>
      <c r="N25" s="6">
        <f t="shared" si="3"/>
        <v>11341000</v>
      </c>
      <c r="O25" s="39"/>
    </row>
    <row r="26" spans="1:15" ht="14.25" thickBot="1">
      <c r="A26" s="27"/>
      <c r="B26" s="20"/>
      <c r="C26" s="21"/>
      <c r="D26" s="44"/>
      <c r="E26" s="13"/>
      <c r="F26" s="23"/>
      <c r="G26" s="14"/>
      <c r="H26" s="15"/>
      <c r="I26" s="21"/>
      <c r="J26" s="22"/>
      <c r="K26" s="24"/>
      <c r="L26" s="21"/>
      <c r="M26" s="44"/>
      <c r="N26" s="13"/>
      <c r="O26" s="40"/>
    </row>
    <row r="27" spans="1:15">
      <c r="A27" s="33"/>
      <c r="B27" s="34"/>
      <c r="C27" s="34"/>
      <c r="D27" s="35"/>
      <c r="E27" s="35"/>
      <c r="F27" s="33"/>
      <c r="G27" s="36"/>
      <c r="H27" s="36"/>
      <c r="I27" s="34"/>
      <c r="J27" s="34"/>
      <c r="K27" s="34"/>
      <c r="L27" s="34"/>
      <c r="M27" s="35"/>
      <c r="N27" s="35"/>
      <c r="O27" s="33"/>
    </row>
    <row r="28" spans="1:15" ht="14.25" thickBot="1">
      <c r="A28" s="33"/>
      <c r="B28" s="34"/>
      <c r="C28" s="34"/>
      <c r="D28" s="35"/>
      <c r="E28" s="35"/>
      <c r="F28" s="33"/>
      <c r="G28" s="36"/>
      <c r="H28" s="36"/>
      <c r="I28" s="34"/>
      <c r="J28" s="34"/>
      <c r="K28" s="34"/>
      <c r="L28" s="34"/>
      <c r="M28" s="35"/>
      <c r="N28" s="35"/>
      <c r="O28" s="33"/>
    </row>
    <row r="29" spans="1:15" ht="14.25" thickBot="1">
      <c r="A29" s="68" t="s">
        <v>76</v>
      </c>
      <c r="B29" s="69"/>
      <c r="C29" s="69"/>
      <c r="D29" s="69"/>
      <c r="E29" s="69"/>
      <c r="F29" s="69"/>
      <c r="G29" s="69"/>
      <c r="H29" s="69"/>
      <c r="I29" s="69"/>
      <c r="J29" s="69"/>
      <c r="K29" s="69"/>
      <c r="L29" s="69"/>
      <c r="M29" s="69"/>
      <c r="N29" s="69"/>
      <c r="O29" s="70"/>
    </row>
    <row r="30" spans="1:15">
      <c r="A30" s="25"/>
      <c r="B30" s="63" t="s">
        <v>100</v>
      </c>
      <c r="C30" s="4" t="s">
        <v>104</v>
      </c>
      <c r="D30" s="17" t="s">
        <v>105</v>
      </c>
      <c r="E30" s="16" t="s">
        <v>111</v>
      </c>
      <c r="F30" s="4" t="s">
        <v>106</v>
      </c>
      <c r="G30" s="17" t="s">
        <v>105</v>
      </c>
      <c r="H30" s="16" t="s">
        <v>112</v>
      </c>
      <c r="I30" s="4" t="s">
        <v>107</v>
      </c>
      <c r="J30" s="5" t="s">
        <v>105</v>
      </c>
      <c r="K30" s="59" t="s">
        <v>113</v>
      </c>
      <c r="L30" s="4" t="s">
        <v>108</v>
      </c>
      <c r="M30" s="17" t="s">
        <v>105</v>
      </c>
      <c r="N30" s="16" t="s">
        <v>114</v>
      </c>
      <c r="O30" s="54" t="s">
        <v>75</v>
      </c>
    </row>
    <row r="31" spans="1:15">
      <c r="A31" s="28"/>
      <c r="B31" s="9"/>
      <c r="C31" s="10"/>
      <c r="D31" s="7"/>
      <c r="E31" s="6"/>
      <c r="F31" s="10"/>
      <c r="G31" s="7"/>
      <c r="H31" s="6"/>
      <c r="I31" s="10"/>
      <c r="J31" s="11"/>
      <c r="K31" s="60"/>
      <c r="L31" s="10"/>
      <c r="M31" s="7"/>
      <c r="N31" s="6"/>
      <c r="O31" s="55"/>
    </row>
    <row r="32" spans="1:15">
      <c r="A32" s="29" t="s">
        <v>36</v>
      </c>
      <c r="B32" s="9">
        <v>600000</v>
      </c>
      <c r="C32" s="10">
        <f>C34+C42+C45</f>
        <v>195700000</v>
      </c>
      <c r="D32" s="7">
        <v>189645000</v>
      </c>
      <c r="E32" s="6">
        <f>C32-D32</f>
        <v>6055000</v>
      </c>
      <c r="F32" s="10">
        <f>F34+F42+F45</f>
        <v>71150000</v>
      </c>
      <c r="G32" s="7">
        <v>68250000</v>
      </c>
      <c r="H32" s="6">
        <f>F32-G32</f>
        <v>2900000</v>
      </c>
      <c r="I32" s="10">
        <f>I34+I42+I45</f>
        <v>2865000</v>
      </c>
      <c r="J32" s="11">
        <f>I32</f>
        <v>2865000</v>
      </c>
      <c r="K32" s="60">
        <f>I32-J32</f>
        <v>0</v>
      </c>
      <c r="L32" s="10">
        <f>B32+C32+F32+I32</f>
        <v>270315000</v>
      </c>
      <c r="M32" s="7">
        <v>261410000</v>
      </c>
      <c r="N32" s="6">
        <f>L32-M32</f>
        <v>8905000</v>
      </c>
      <c r="O32" s="55"/>
    </row>
    <row r="33" spans="1:16">
      <c r="A33" s="28"/>
      <c r="B33" s="9"/>
      <c r="C33" s="10"/>
      <c r="D33" s="7"/>
      <c r="E33" s="6"/>
      <c r="F33" s="10"/>
      <c r="G33" s="7"/>
      <c r="H33" s="6"/>
      <c r="I33" s="10"/>
      <c r="J33" s="11"/>
      <c r="K33" s="60"/>
      <c r="L33" s="10"/>
      <c r="M33" s="7"/>
      <c r="N33" s="6"/>
      <c r="O33" s="55"/>
    </row>
    <row r="34" spans="1:16">
      <c r="A34" s="30" t="s">
        <v>0</v>
      </c>
      <c r="B34" s="9">
        <v>0</v>
      </c>
      <c r="C34" s="10">
        <f>SUM(C35:C40)</f>
        <v>95500000</v>
      </c>
      <c r="D34" s="7">
        <f>SUM(D35:D40)</f>
        <v>84350000</v>
      </c>
      <c r="E34" s="6">
        <f t="shared" ref="E34:E96" si="4">C34-D34</f>
        <v>11150000</v>
      </c>
      <c r="F34" s="10">
        <f>SUM(F35:F40)</f>
        <v>33200000</v>
      </c>
      <c r="G34" s="7">
        <f>SUM(G35:G40)</f>
        <v>31200000</v>
      </c>
      <c r="H34" s="6">
        <f t="shared" ref="H34:H96" si="5">F34-G34</f>
        <v>2000000</v>
      </c>
      <c r="I34" s="10">
        <f>SUM(I35:I40)</f>
        <v>2450000</v>
      </c>
      <c r="J34" s="11">
        <f t="shared" ref="J34:J40" si="6">I34</f>
        <v>2450000</v>
      </c>
      <c r="K34" s="60">
        <f t="shared" ref="K34:K96" si="7">I34-J34</f>
        <v>0</v>
      </c>
      <c r="L34" s="10">
        <f>SUM(L35:L40)</f>
        <v>131150000</v>
      </c>
      <c r="M34" s="7">
        <v>118000000</v>
      </c>
      <c r="N34" s="6">
        <f t="shared" ref="N34:N96" si="8">L34-M34</f>
        <v>13150000</v>
      </c>
      <c r="O34" s="56" t="s">
        <v>51</v>
      </c>
    </row>
    <row r="35" spans="1:16">
      <c r="A35" s="30" t="s">
        <v>1</v>
      </c>
      <c r="B35" s="9">
        <v>0</v>
      </c>
      <c r="C35" s="10">
        <v>0</v>
      </c>
      <c r="D35" s="7">
        <v>0</v>
      </c>
      <c r="E35" s="6">
        <f t="shared" si="4"/>
        <v>0</v>
      </c>
      <c r="F35" s="10">
        <v>0</v>
      </c>
      <c r="G35" s="7">
        <v>0</v>
      </c>
      <c r="H35" s="6">
        <f t="shared" si="5"/>
        <v>0</v>
      </c>
      <c r="I35" s="10">
        <v>0</v>
      </c>
      <c r="J35" s="11">
        <f t="shared" si="6"/>
        <v>0</v>
      </c>
      <c r="K35" s="60">
        <f t="shared" si="7"/>
        <v>0</v>
      </c>
      <c r="L35" s="10">
        <f t="shared" ref="L35:L43" si="9">C35+F35+I35</f>
        <v>0</v>
      </c>
      <c r="M35" s="7">
        <v>0</v>
      </c>
      <c r="N35" s="6">
        <f t="shared" si="8"/>
        <v>0</v>
      </c>
      <c r="O35" s="56"/>
    </row>
    <row r="36" spans="1:16">
      <c r="A36" s="30" t="s">
        <v>2</v>
      </c>
      <c r="B36" s="9">
        <v>0</v>
      </c>
      <c r="C36" s="10">
        <v>68000000</v>
      </c>
      <c r="D36" s="7">
        <v>59800000</v>
      </c>
      <c r="E36" s="6">
        <f t="shared" si="4"/>
        <v>8200000</v>
      </c>
      <c r="F36" s="10">
        <v>22600000</v>
      </c>
      <c r="G36" s="7">
        <v>22600000</v>
      </c>
      <c r="H36" s="6">
        <f t="shared" si="5"/>
        <v>0</v>
      </c>
      <c r="I36" s="10">
        <v>2200000</v>
      </c>
      <c r="J36" s="11">
        <f t="shared" si="6"/>
        <v>2200000</v>
      </c>
      <c r="K36" s="60">
        <f t="shared" si="7"/>
        <v>0</v>
      </c>
      <c r="L36" s="10">
        <f t="shared" si="9"/>
        <v>92800000</v>
      </c>
      <c r="M36" s="7">
        <v>84600000</v>
      </c>
      <c r="N36" s="6">
        <f t="shared" si="8"/>
        <v>8200000</v>
      </c>
      <c r="O36" s="55"/>
    </row>
    <row r="37" spans="1:16">
      <c r="A37" s="30" t="s">
        <v>3</v>
      </c>
      <c r="B37" s="9">
        <v>0</v>
      </c>
      <c r="C37" s="10">
        <v>14000000</v>
      </c>
      <c r="D37" s="7">
        <v>12000000</v>
      </c>
      <c r="E37" s="6">
        <f t="shared" si="4"/>
        <v>2000000</v>
      </c>
      <c r="F37" s="10">
        <v>6500000</v>
      </c>
      <c r="G37" s="7">
        <v>4500000</v>
      </c>
      <c r="H37" s="6">
        <f t="shared" si="5"/>
        <v>2000000</v>
      </c>
      <c r="I37" s="10">
        <v>0</v>
      </c>
      <c r="J37" s="11">
        <f t="shared" si="6"/>
        <v>0</v>
      </c>
      <c r="K37" s="60">
        <f t="shared" si="7"/>
        <v>0</v>
      </c>
      <c r="L37" s="10">
        <f t="shared" si="9"/>
        <v>20500000</v>
      </c>
      <c r="M37" s="7">
        <v>16500000</v>
      </c>
      <c r="N37" s="6">
        <f t="shared" si="8"/>
        <v>4000000</v>
      </c>
      <c r="O37" s="55"/>
    </row>
    <row r="38" spans="1:16">
      <c r="A38" s="30" t="s">
        <v>4</v>
      </c>
      <c r="B38" s="9">
        <v>0</v>
      </c>
      <c r="C38" s="10">
        <v>500000</v>
      </c>
      <c r="D38" s="7">
        <v>800000</v>
      </c>
      <c r="E38" s="6">
        <f t="shared" si="4"/>
        <v>-300000</v>
      </c>
      <c r="F38" s="10">
        <v>0</v>
      </c>
      <c r="G38" s="7">
        <v>0</v>
      </c>
      <c r="H38" s="6">
        <f t="shared" si="5"/>
        <v>0</v>
      </c>
      <c r="I38" s="10">
        <v>0</v>
      </c>
      <c r="J38" s="11">
        <f t="shared" si="6"/>
        <v>0</v>
      </c>
      <c r="K38" s="60">
        <f t="shared" si="7"/>
        <v>0</v>
      </c>
      <c r="L38" s="10">
        <f t="shared" si="9"/>
        <v>500000</v>
      </c>
      <c r="M38" s="7">
        <v>800000</v>
      </c>
      <c r="N38" s="6">
        <f t="shared" si="8"/>
        <v>-300000</v>
      </c>
      <c r="O38" s="55"/>
    </row>
    <row r="39" spans="1:16">
      <c r="A39" s="30" t="s">
        <v>5</v>
      </c>
      <c r="B39" s="9">
        <v>0</v>
      </c>
      <c r="C39" s="10">
        <v>0</v>
      </c>
      <c r="D39" s="7">
        <v>0</v>
      </c>
      <c r="E39" s="6">
        <f t="shared" si="4"/>
        <v>0</v>
      </c>
      <c r="F39" s="10">
        <v>0</v>
      </c>
      <c r="G39" s="7">
        <v>0</v>
      </c>
      <c r="H39" s="6">
        <f t="shared" si="5"/>
        <v>0</v>
      </c>
      <c r="I39" s="10">
        <v>0</v>
      </c>
      <c r="J39" s="11">
        <f t="shared" si="6"/>
        <v>0</v>
      </c>
      <c r="K39" s="60">
        <f t="shared" si="7"/>
        <v>0</v>
      </c>
      <c r="L39" s="10">
        <f t="shared" si="9"/>
        <v>0</v>
      </c>
      <c r="M39" s="7">
        <v>0</v>
      </c>
      <c r="N39" s="6">
        <f t="shared" si="8"/>
        <v>0</v>
      </c>
      <c r="O39" s="55"/>
    </row>
    <row r="40" spans="1:16">
      <c r="A40" s="30" t="s">
        <v>6</v>
      </c>
      <c r="B40" s="9">
        <v>0</v>
      </c>
      <c r="C40" s="10">
        <v>13000000</v>
      </c>
      <c r="D40" s="7">
        <v>11750000</v>
      </c>
      <c r="E40" s="6">
        <f t="shared" si="4"/>
        <v>1250000</v>
      </c>
      <c r="F40" s="10">
        <v>4100000</v>
      </c>
      <c r="G40" s="7">
        <v>4100000</v>
      </c>
      <c r="H40" s="6">
        <f t="shared" si="5"/>
        <v>0</v>
      </c>
      <c r="I40" s="10">
        <v>250000</v>
      </c>
      <c r="J40" s="11">
        <f t="shared" si="6"/>
        <v>250000</v>
      </c>
      <c r="K40" s="60">
        <f t="shared" si="7"/>
        <v>0</v>
      </c>
      <c r="L40" s="10">
        <f t="shared" si="9"/>
        <v>17350000</v>
      </c>
      <c r="M40" s="7">
        <v>16100000</v>
      </c>
      <c r="N40" s="6">
        <f t="shared" si="8"/>
        <v>1250000</v>
      </c>
      <c r="O40" s="55"/>
    </row>
    <row r="41" spans="1:16">
      <c r="A41" s="31"/>
      <c r="B41" s="9"/>
      <c r="C41" s="10"/>
      <c r="D41" s="7"/>
      <c r="E41" s="6"/>
      <c r="F41" s="10"/>
      <c r="G41" s="7"/>
      <c r="H41" s="6"/>
      <c r="I41" s="10"/>
      <c r="J41" s="11"/>
      <c r="K41" s="60"/>
      <c r="L41" s="10"/>
      <c r="M41" s="7"/>
      <c r="N41" s="6"/>
      <c r="O41" s="55"/>
    </row>
    <row r="42" spans="1:16">
      <c r="A42" s="31" t="s">
        <v>37</v>
      </c>
      <c r="B42" s="9">
        <v>0</v>
      </c>
      <c r="C42" s="10">
        <v>72000000</v>
      </c>
      <c r="D42" s="7">
        <v>68000000</v>
      </c>
      <c r="E42" s="6">
        <f t="shared" si="4"/>
        <v>4000000</v>
      </c>
      <c r="F42" s="10">
        <v>30000000</v>
      </c>
      <c r="G42" s="7">
        <v>29000000</v>
      </c>
      <c r="H42" s="6">
        <f t="shared" si="5"/>
        <v>1000000</v>
      </c>
      <c r="I42" s="10">
        <v>0</v>
      </c>
      <c r="J42" s="11">
        <f>I42</f>
        <v>0</v>
      </c>
      <c r="K42" s="60">
        <f t="shared" si="7"/>
        <v>0</v>
      </c>
      <c r="L42" s="10">
        <f t="shared" si="9"/>
        <v>102000000</v>
      </c>
      <c r="M42" s="7">
        <v>97000000</v>
      </c>
      <c r="N42" s="6">
        <f t="shared" si="8"/>
        <v>5000000</v>
      </c>
      <c r="O42" s="55"/>
    </row>
    <row r="43" spans="1:16">
      <c r="A43" s="30" t="s">
        <v>7</v>
      </c>
      <c r="B43" s="9">
        <v>0</v>
      </c>
      <c r="C43" s="10">
        <v>72000000</v>
      </c>
      <c r="D43" s="7">
        <v>68000000</v>
      </c>
      <c r="E43" s="6">
        <f t="shared" si="4"/>
        <v>4000000</v>
      </c>
      <c r="F43" s="10">
        <v>30000000</v>
      </c>
      <c r="G43" s="7">
        <v>29000000</v>
      </c>
      <c r="H43" s="6">
        <f t="shared" si="5"/>
        <v>1000000</v>
      </c>
      <c r="I43" s="10">
        <v>0</v>
      </c>
      <c r="J43" s="11">
        <f>I43</f>
        <v>0</v>
      </c>
      <c r="K43" s="60">
        <f t="shared" si="7"/>
        <v>0</v>
      </c>
      <c r="L43" s="10">
        <f t="shared" si="9"/>
        <v>102000000</v>
      </c>
      <c r="M43" s="7">
        <v>97000000</v>
      </c>
      <c r="N43" s="6">
        <f t="shared" si="8"/>
        <v>5000000</v>
      </c>
      <c r="O43" s="55" t="s">
        <v>52</v>
      </c>
    </row>
    <row r="44" spans="1:16">
      <c r="A44" s="30"/>
      <c r="B44" s="9"/>
      <c r="C44" s="10"/>
      <c r="D44" s="7"/>
      <c r="E44" s="6"/>
      <c r="F44" s="10"/>
      <c r="G44" s="7"/>
      <c r="H44" s="6"/>
      <c r="I44" s="10"/>
      <c r="J44" s="11"/>
      <c r="K44" s="60"/>
      <c r="L44" s="10"/>
      <c r="M44" s="7"/>
      <c r="N44" s="6"/>
      <c r="O44" s="55"/>
    </row>
    <row r="45" spans="1:16">
      <c r="A45" s="31" t="s">
        <v>38</v>
      </c>
      <c r="B45" s="9">
        <v>600000</v>
      </c>
      <c r="C45" s="10">
        <f>SUM(C46:C69)</f>
        <v>28200000</v>
      </c>
      <c r="D45" s="7">
        <f>SUM(D46:D69)</f>
        <v>37295000</v>
      </c>
      <c r="E45" s="6">
        <f t="shared" si="4"/>
        <v>-9095000</v>
      </c>
      <c r="F45" s="10">
        <f>SUM(F46:F69)</f>
        <v>7950000</v>
      </c>
      <c r="G45" s="7">
        <f>SUM(G46:G69)</f>
        <v>8050000</v>
      </c>
      <c r="H45" s="6">
        <f t="shared" si="5"/>
        <v>-100000</v>
      </c>
      <c r="I45" s="10">
        <f t="shared" ref="I45" si="10">SUM(I46:I70)</f>
        <v>415000</v>
      </c>
      <c r="J45" s="11">
        <f>SUM(J46:J69)</f>
        <v>415000</v>
      </c>
      <c r="K45" s="60">
        <f t="shared" si="7"/>
        <v>0</v>
      </c>
      <c r="L45" s="10">
        <f>SUM(L46:L69)</f>
        <v>37165000</v>
      </c>
      <c r="M45" s="7">
        <f>SUM(M46:M69)</f>
        <v>46410000</v>
      </c>
      <c r="N45" s="6">
        <f t="shared" si="8"/>
        <v>-9245000</v>
      </c>
      <c r="O45" s="56"/>
      <c r="P45" s="1">
        <f>B45+D45+G45+I45</f>
        <v>46360000</v>
      </c>
    </row>
    <row r="46" spans="1:16">
      <c r="A46" s="30" t="s">
        <v>8</v>
      </c>
      <c r="B46" s="9">
        <v>0</v>
      </c>
      <c r="C46" s="10">
        <v>1300000</v>
      </c>
      <c r="D46" s="7">
        <v>1150000</v>
      </c>
      <c r="E46" s="6">
        <f t="shared" si="4"/>
        <v>150000</v>
      </c>
      <c r="F46" s="10">
        <v>350000</v>
      </c>
      <c r="G46" s="7">
        <v>350000</v>
      </c>
      <c r="H46" s="6">
        <f t="shared" si="5"/>
        <v>0</v>
      </c>
      <c r="I46" s="10">
        <v>0</v>
      </c>
      <c r="J46" s="11">
        <f t="shared" ref="J46:J67" si="11">I46</f>
        <v>0</v>
      </c>
      <c r="K46" s="60">
        <f t="shared" si="7"/>
        <v>0</v>
      </c>
      <c r="L46" s="10">
        <f t="shared" ref="L46:L71" si="12">I46+F46+C46+B46</f>
        <v>1650000</v>
      </c>
      <c r="M46" s="7">
        <v>1500000</v>
      </c>
      <c r="N46" s="6">
        <f t="shared" si="8"/>
        <v>150000</v>
      </c>
      <c r="O46" s="55" t="s">
        <v>53</v>
      </c>
    </row>
    <row r="47" spans="1:16">
      <c r="A47" s="30" t="s">
        <v>9</v>
      </c>
      <c r="B47" s="9">
        <v>0</v>
      </c>
      <c r="C47" s="10">
        <v>200000</v>
      </c>
      <c r="D47" s="7">
        <v>150000</v>
      </c>
      <c r="E47" s="6">
        <f t="shared" si="4"/>
        <v>50000</v>
      </c>
      <c r="F47" s="10">
        <v>100000</v>
      </c>
      <c r="G47" s="7">
        <v>100000</v>
      </c>
      <c r="H47" s="6">
        <f t="shared" si="5"/>
        <v>0</v>
      </c>
      <c r="I47" s="10">
        <v>0</v>
      </c>
      <c r="J47" s="11">
        <f t="shared" si="11"/>
        <v>0</v>
      </c>
      <c r="K47" s="60">
        <f t="shared" si="7"/>
        <v>0</v>
      </c>
      <c r="L47" s="10">
        <f t="shared" si="12"/>
        <v>300000</v>
      </c>
      <c r="M47" s="7">
        <v>250000</v>
      </c>
      <c r="N47" s="6">
        <f t="shared" si="8"/>
        <v>50000</v>
      </c>
      <c r="O47" s="55" t="s">
        <v>54</v>
      </c>
    </row>
    <row r="48" spans="1:16">
      <c r="A48" s="30" t="s">
        <v>10</v>
      </c>
      <c r="B48" s="9">
        <v>0</v>
      </c>
      <c r="C48" s="10">
        <v>1000000</v>
      </c>
      <c r="D48" s="7">
        <v>2045000</v>
      </c>
      <c r="E48" s="6">
        <f t="shared" si="4"/>
        <v>-1045000</v>
      </c>
      <c r="F48" s="10">
        <v>200000</v>
      </c>
      <c r="G48" s="7">
        <v>750000</v>
      </c>
      <c r="H48" s="6">
        <f t="shared" si="5"/>
        <v>-550000</v>
      </c>
      <c r="I48" s="10">
        <v>5000</v>
      </c>
      <c r="J48" s="11">
        <f t="shared" si="11"/>
        <v>5000</v>
      </c>
      <c r="K48" s="60">
        <f t="shared" si="7"/>
        <v>0</v>
      </c>
      <c r="L48" s="10">
        <f t="shared" si="12"/>
        <v>1205000</v>
      </c>
      <c r="M48" s="7">
        <v>2800000</v>
      </c>
      <c r="N48" s="6">
        <f t="shared" si="8"/>
        <v>-1595000</v>
      </c>
      <c r="O48" s="55" t="s">
        <v>55</v>
      </c>
    </row>
    <row r="49" spans="1:15">
      <c r="A49" s="30" t="s">
        <v>11</v>
      </c>
      <c r="B49" s="9">
        <v>0</v>
      </c>
      <c r="C49" s="10">
        <v>500000</v>
      </c>
      <c r="D49" s="7">
        <v>650000</v>
      </c>
      <c r="E49" s="6">
        <f t="shared" si="4"/>
        <v>-150000</v>
      </c>
      <c r="F49" s="10">
        <v>100000</v>
      </c>
      <c r="G49" s="7">
        <v>150000</v>
      </c>
      <c r="H49" s="6">
        <f t="shared" si="5"/>
        <v>-50000</v>
      </c>
      <c r="I49" s="10">
        <v>0</v>
      </c>
      <c r="J49" s="11">
        <f t="shared" si="11"/>
        <v>0</v>
      </c>
      <c r="K49" s="60">
        <f t="shared" si="7"/>
        <v>0</v>
      </c>
      <c r="L49" s="10">
        <f t="shared" si="12"/>
        <v>600000</v>
      </c>
      <c r="M49" s="7">
        <v>800000</v>
      </c>
      <c r="N49" s="6">
        <f t="shared" si="8"/>
        <v>-200000</v>
      </c>
      <c r="O49" s="55" t="s">
        <v>56</v>
      </c>
    </row>
    <row r="50" spans="1:15">
      <c r="A50" s="30" t="s">
        <v>12</v>
      </c>
      <c r="B50" s="9">
        <v>0</v>
      </c>
      <c r="C50" s="10">
        <v>1500000</v>
      </c>
      <c r="D50" s="7">
        <v>1170000</v>
      </c>
      <c r="E50" s="6">
        <f t="shared" si="4"/>
        <v>330000</v>
      </c>
      <c r="F50" s="10">
        <v>350000</v>
      </c>
      <c r="G50" s="7">
        <v>300000</v>
      </c>
      <c r="H50" s="6">
        <f t="shared" si="5"/>
        <v>50000</v>
      </c>
      <c r="I50" s="10">
        <v>30000</v>
      </c>
      <c r="J50" s="11">
        <f t="shared" si="11"/>
        <v>30000</v>
      </c>
      <c r="K50" s="60">
        <f t="shared" si="7"/>
        <v>0</v>
      </c>
      <c r="L50" s="10">
        <f t="shared" si="12"/>
        <v>1880000</v>
      </c>
      <c r="M50" s="7">
        <v>1500000</v>
      </c>
      <c r="N50" s="6">
        <f t="shared" si="8"/>
        <v>380000</v>
      </c>
      <c r="O50" s="55" t="s">
        <v>57</v>
      </c>
    </row>
    <row r="51" spans="1:15">
      <c r="A51" s="30" t="s">
        <v>13</v>
      </c>
      <c r="B51" s="9">
        <v>0</v>
      </c>
      <c r="C51" s="10">
        <v>800000</v>
      </c>
      <c r="D51" s="7">
        <v>780000</v>
      </c>
      <c r="E51" s="6">
        <f t="shared" si="4"/>
        <v>20000</v>
      </c>
      <c r="F51" s="10">
        <v>20000</v>
      </c>
      <c r="G51" s="7">
        <v>20000</v>
      </c>
      <c r="H51" s="6">
        <f t="shared" si="5"/>
        <v>0</v>
      </c>
      <c r="I51" s="10">
        <v>0</v>
      </c>
      <c r="J51" s="11">
        <f t="shared" si="11"/>
        <v>0</v>
      </c>
      <c r="K51" s="60">
        <f t="shared" si="7"/>
        <v>0</v>
      </c>
      <c r="L51" s="10">
        <f t="shared" si="12"/>
        <v>820000</v>
      </c>
      <c r="M51" s="7">
        <v>800000</v>
      </c>
      <c r="N51" s="6">
        <f t="shared" si="8"/>
        <v>20000</v>
      </c>
      <c r="O51" s="55" t="s">
        <v>58</v>
      </c>
    </row>
    <row r="52" spans="1:15">
      <c r="A52" s="30" t="s">
        <v>14</v>
      </c>
      <c r="B52" s="9">
        <v>0</v>
      </c>
      <c r="C52" s="10">
        <v>1800000</v>
      </c>
      <c r="D52" s="7">
        <v>1420000</v>
      </c>
      <c r="E52" s="6">
        <f t="shared" si="4"/>
        <v>380000</v>
      </c>
      <c r="F52" s="10">
        <v>900000</v>
      </c>
      <c r="G52" s="7">
        <v>850000</v>
      </c>
      <c r="H52" s="6">
        <f t="shared" si="5"/>
        <v>50000</v>
      </c>
      <c r="I52" s="10">
        <v>30000</v>
      </c>
      <c r="J52" s="11">
        <f t="shared" si="11"/>
        <v>30000</v>
      </c>
      <c r="K52" s="60">
        <f t="shared" si="7"/>
        <v>0</v>
      </c>
      <c r="L52" s="10">
        <f t="shared" si="12"/>
        <v>2730000</v>
      </c>
      <c r="M52" s="7">
        <v>2350000</v>
      </c>
      <c r="N52" s="6">
        <f t="shared" si="8"/>
        <v>380000</v>
      </c>
      <c r="O52" s="55" t="s">
        <v>59</v>
      </c>
    </row>
    <row r="53" spans="1:15">
      <c r="A53" s="30" t="s">
        <v>15</v>
      </c>
      <c r="B53" s="9">
        <v>0</v>
      </c>
      <c r="C53" s="10">
        <v>4500000</v>
      </c>
      <c r="D53" s="7">
        <v>4450000</v>
      </c>
      <c r="E53" s="6">
        <f t="shared" si="4"/>
        <v>50000</v>
      </c>
      <c r="F53" s="10">
        <v>1000000</v>
      </c>
      <c r="G53" s="7">
        <v>1000000</v>
      </c>
      <c r="H53" s="6">
        <f t="shared" si="5"/>
        <v>0</v>
      </c>
      <c r="I53" s="10">
        <v>50000</v>
      </c>
      <c r="J53" s="11">
        <f t="shared" si="11"/>
        <v>50000</v>
      </c>
      <c r="K53" s="60">
        <f t="shared" si="7"/>
        <v>0</v>
      </c>
      <c r="L53" s="10">
        <f t="shared" si="12"/>
        <v>5550000</v>
      </c>
      <c r="M53" s="7">
        <v>5500000</v>
      </c>
      <c r="N53" s="6">
        <f t="shared" si="8"/>
        <v>50000</v>
      </c>
      <c r="O53" s="55" t="s">
        <v>60</v>
      </c>
    </row>
    <row r="54" spans="1:15">
      <c r="A54" s="30" t="s">
        <v>16</v>
      </c>
      <c r="B54" s="9">
        <v>0</v>
      </c>
      <c r="C54" s="10">
        <v>1000000</v>
      </c>
      <c r="D54" s="7">
        <v>10700000</v>
      </c>
      <c r="E54" s="6">
        <f t="shared" si="4"/>
        <v>-9700000</v>
      </c>
      <c r="F54" s="10">
        <v>1500000</v>
      </c>
      <c r="G54" s="7">
        <v>500000</v>
      </c>
      <c r="H54" s="6">
        <f t="shared" si="5"/>
        <v>1000000</v>
      </c>
      <c r="I54" s="10">
        <v>0</v>
      </c>
      <c r="J54" s="11">
        <f t="shared" si="11"/>
        <v>0</v>
      </c>
      <c r="K54" s="60">
        <f t="shared" si="7"/>
        <v>0</v>
      </c>
      <c r="L54" s="10">
        <f t="shared" si="12"/>
        <v>2500000</v>
      </c>
      <c r="M54" s="7">
        <v>11200000</v>
      </c>
      <c r="N54" s="6">
        <f t="shared" si="8"/>
        <v>-8700000</v>
      </c>
      <c r="O54" s="55" t="s">
        <v>61</v>
      </c>
    </row>
    <row r="55" spans="1:15">
      <c r="A55" s="30" t="s">
        <v>17</v>
      </c>
      <c r="B55" s="9">
        <v>0</v>
      </c>
      <c r="C55" s="10">
        <v>900000</v>
      </c>
      <c r="D55" s="7">
        <v>810000</v>
      </c>
      <c r="E55" s="6">
        <f t="shared" si="4"/>
        <v>90000</v>
      </c>
      <c r="F55" s="10">
        <v>1000000</v>
      </c>
      <c r="G55" s="7">
        <v>1600000</v>
      </c>
      <c r="H55" s="6">
        <f t="shared" si="5"/>
        <v>-600000</v>
      </c>
      <c r="I55" s="10">
        <v>90000</v>
      </c>
      <c r="J55" s="11">
        <f t="shared" si="11"/>
        <v>90000</v>
      </c>
      <c r="K55" s="60">
        <f t="shared" si="7"/>
        <v>0</v>
      </c>
      <c r="L55" s="10">
        <f t="shared" si="12"/>
        <v>1990000</v>
      </c>
      <c r="M55" s="7">
        <v>2500000</v>
      </c>
      <c r="N55" s="6">
        <f t="shared" si="8"/>
        <v>-510000</v>
      </c>
      <c r="O55" s="55" t="s">
        <v>62</v>
      </c>
    </row>
    <row r="56" spans="1:15">
      <c r="A56" s="30" t="s">
        <v>18</v>
      </c>
      <c r="B56" s="9">
        <v>600000</v>
      </c>
      <c r="C56" s="10">
        <v>100000</v>
      </c>
      <c r="D56" s="7">
        <v>50000</v>
      </c>
      <c r="E56" s="6">
        <f t="shared" si="4"/>
        <v>50000</v>
      </c>
      <c r="F56" s="10">
        <v>20000</v>
      </c>
      <c r="G56" s="7">
        <v>20000</v>
      </c>
      <c r="H56" s="6">
        <f t="shared" si="5"/>
        <v>0</v>
      </c>
      <c r="I56" s="10">
        <v>0</v>
      </c>
      <c r="J56" s="11">
        <f t="shared" si="11"/>
        <v>0</v>
      </c>
      <c r="K56" s="60">
        <f t="shared" si="7"/>
        <v>0</v>
      </c>
      <c r="L56" s="10">
        <f t="shared" si="12"/>
        <v>720000</v>
      </c>
      <c r="M56" s="7">
        <v>670000</v>
      </c>
      <c r="N56" s="6">
        <f t="shared" si="8"/>
        <v>50000</v>
      </c>
      <c r="O56" s="55" t="s">
        <v>63</v>
      </c>
    </row>
    <row r="57" spans="1:15">
      <c r="A57" s="30" t="s">
        <v>19</v>
      </c>
      <c r="B57" s="9">
        <v>0</v>
      </c>
      <c r="C57" s="10">
        <v>200000</v>
      </c>
      <c r="D57" s="7">
        <v>100000</v>
      </c>
      <c r="E57" s="6">
        <f t="shared" si="4"/>
        <v>100000</v>
      </c>
      <c r="F57" s="10">
        <v>50000</v>
      </c>
      <c r="G57" s="7">
        <v>50000</v>
      </c>
      <c r="H57" s="6">
        <f t="shared" si="5"/>
        <v>0</v>
      </c>
      <c r="I57" s="10">
        <v>0</v>
      </c>
      <c r="J57" s="11">
        <f t="shared" si="11"/>
        <v>0</v>
      </c>
      <c r="K57" s="60">
        <f t="shared" si="7"/>
        <v>0</v>
      </c>
      <c r="L57" s="10">
        <f t="shared" si="12"/>
        <v>250000</v>
      </c>
      <c r="M57" s="7">
        <v>150000</v>
      </c>
      <c r="N57" s="6">
        <f t="shared" si="8"/>
        <v>100000</v>
      </c>
      <c r="O57" s="55" t="s">
        <v>64</v>
      </c>
    </row>
    <row r="58" spans="1:15">
      <c r="A58" s="30" t="s">
        <v>20</v>
      </c>
      <c r="B58" s="9">
        <v>0</v>
      </c>
      <c r="C58" s="10">
        <v>4000000</v>
      </c>
      <c r="D58" s="7">
        <v>4050000</v>
      </c>
      <c r="E58" s="6">
        <f t="shared" si="4"/>
        <v>-50000</v>
      </c>
      <c r="F58" s="10">
        <v>150000</v>
      </c>
      <c r="G58" s="7">
        <v>150000</v>
      </c>
      <c r="H58" s="6">
        <f t="shared" si="5"/>
        <v>0</v>
      </c>
      <c r="I58" s="10">
        <v>0</v>
      </c>
      <c r="J58" s="11">
        <f t="shared" si="11"/>
        <v>0</v>
      </c>
      <c r="K58" s="60">
        <f t="shared" si="7"/>
        <v>0</v>
      </c>
      <c r="L58" s="10">
        <f t="shared" si="12"/>
        <v>4150000</v>
      </c>
      <c r="M58" s="7">
        <v>4200000</v>
      </c>
      <c r="N58" s="6">
        <f t="shared" si="8"/>
        <v>-50000</v>
      </c>
      <c r="O58" s="55" t="s">
        <v>65</v>
      </c>
    </row>
    <row r="59" spans="1:15">
      <c r="A59" s="30" t="s">
        <v>21</v>
      </c>
      <c r="B59" s="9">
        <v>0</v>
      </c>
      <c r="C59" s="10">
        <v>300000</v>
      </c>
      <c r="D59" s="7">
        <v>270000</v>
      </c>
      <c r="E59" s="6">
        <f t="shared" si="4"/>
        <v>30000</v>
      </c>
      <c r="F59" s="10">
        <v>30000</v>
      </c>
      <c r="G59" s="7">
        <v>30000</v>
      </c>
      <c r="H59" s="6">
        <f t="shared" si="5"/>
        <v>0</v>
      </c>
      <c r="I59" s="10">
        <v>0</v>
      </c>
      <c r="J59" s="11">
        <f t="shared" si="11"/>
        <v>0</v>
      </c>
      <c r="K59" s="60">
        <f t="shared" si="7"/>
        <v>0</v>
      </c>
      <c r="L59" s="10">
        <f t="shared" si="12"/>
        <v>330000</v>
      </c>
      <c r="M59" s="7">
        <v>300000</v>
      </c>
      <c r="N59" s="6">
        <f t="shared" si="8"/>
        <v>30000</v>
      </c>
      <c r="O59" s="55" t="s">
        <v>66</v>
      </c>
    </row>
    <row r="60" spans="1:15">
      <c r="A60" s="30" t="s">
        <v>22</v>
      </c>
      <c r="B60" s="9">
        <v>0</v>
      </c>
      <c r="C60" s="10">
        <v>1500000</v>
      </c>
      <c r="D60" s="7">
        <v>1040000</v>
      </c>
      <c r="E60" s="6">
        <f t="shared" si="4"/>
        <v>460000</v>
      </c>
      <c r="F60" s="10">
        <v>400000</v>
      </c>
      <c r="G60" s="7">
        <v>400000</v>
      </c>
      <c r="H60" s="6">
        <f t="shared" si="5"/>
        <v>0</v>
      </c>
      <c r="I60" s="10">
        <v>60000</v>
      </c>
      <c r="J60" s="11">
        <f t="shared" si="11"/>
        <v>60000</v>
      </c>
      <c r="K60" s="60">
        <f t="shared" si="7"/>
        <v>0</v>
      </c>
      <c r="L60" s="10">
        <f t="shared" si="12"/>
        <v>1960000</v>
      </c>
      <c r="M60" s="7">
        <v>1500000</v>
      </c>
      <c r="N60" s="6">
        <f t="shared" si="8"/>
        <v>460000</v>
      </c>
      <c r="O60" s="55" t="s">
        <v>67</v>
      </c>
    </row>
    <row r="61" spans="1:15">
      <c r="A61" s="30" t="s">
        <v>23</v>
      </c>
      <c r="B61" s="9">
        <v>0</v>
      </c>
      <c r="C61" s="10">
        <v>150000</v>
      </c>
      <c r="D61" s="7">
        <v>120000</v>
      </c>
      <c r="E61" s="6">
        <f t="shared" si="4"/>
        <v>30000</v>
      </c>
      <c r="F61" s="10">
        <v>180000</v>
      </c>
      <c r="G61" s="7">
        <v>180000</v>
      </c>
      <c r="H61" s="6">
        <f t="shared" si="5"/>
        <v>0</v>
      </c>
      <c r="I61" s="10">
        <v>0</v>
      </c>
      <c r="J61" s="11">
        <f t="shared" si="11"/>
        <v>0</v>
      </c>
      <c r="K61" s="60">
        <f t="shared" si="7"/>
        <v>0</v>
      </c>
      <c r="L61" s="10">
        <f t="shared" si="12"/>
        <v>330000</v>
      </c>
      <c r="M61" s="7">
        <v>300000</v>
      </c>
      <c r="N61" s="6">
        <f t="shared" si="8"/>
        <v>30000</v>
      </c>
      <c r="O61" s="55" t="s">
        <v>68</v>
      </c>
    </row>
    <row r="62" spans="1:15">
      <c r="A62" s="30" t="s">
        <v>24</v>
      </c>
      <c r="B62" s="9">
        <v>0</v>
      </c>
      <c r="C62" s="10">
        <v>1500000</v>
      </c>
      <c r="D62" s="7">
        <v>1360000</v>
      </c>
      <c r="E62" s="6">
        <f t="shared" si="4"/>
        <v>140000</v>
      </c>
      <c r="F62" s="10">
        <v>0</v>
      </c>
      <c r="G62" s="7">
        <v>0</v>
      </c>
      <c r="H62" s="6">
        <f t="shared" si="5"/>
        <v>0</v>
      </c>
      <c r="I62" s="10">
        <v>80000</v>
      </c>
      <c r="J62" s="11">
        <f t="shared" si="11"/>
        <v>80000</v>
      </c>
      <c r="K62" s="60">
        <f t="shared" si="7"/>
        <v>0</v>
      </c>
      <c r="L62" s="10">
        <f t="shared" si="12"/>
        <v>1580000</v>
      </c>
      <c r="M62" s="7">
        <v>1440000</v>
      </c>
      <c r="N62" s="6">
        <f t="shared" si="8"/>
        <v>140000</v>
      </c>
      <c r="O62" s="55" t="s">
        <v>69</v>
      </c>
    </row>
    <row r="63" spans="1:15">
      <c r="A63" s="30" t="s">
        <v>25</v>
      </c>
      <c r="B63" s="9">
        <v>0</v>
      </c>
      <c r="C63" s="10">
        <v>2000000</v>
      </c>
      <c r="D63" s="7">
        <v>1940000</v>
      </c>
      <c r="E63" s="6">
        <f t="shared" si="4"/>
        <v>60000</v>
      </c>
      <c r="F63" s="10">
        <v>800000</v>
      </c>
      <c r="G63" s="7">
        <v>800000</v>
      </c>
      <c r="H63" s="6">
        <f t="shared" si="5"/>
        <v>0</v>
      </c>
      <c r="I63" s="10">
        <v>60000</v>
      </c>
      <c r="J63" s="11">
        <f t="shared" si="11"/>
        <v>60000</v>
      </c>
      <c r="K63" s="60">
        <f t="shared" si="7"/>
        <v>0</v>
      </c>
      <c r="L63" s="10">
        <f t="shared" si="12"/>
        <v>2860000</v>
      </c>
      <c r="M63" s="7">
        <v>2800000</v>
      </c>
      <c r="N63" s="6">
        <f t="shared" si="8"/>
        <v>60000</v>
      </c>
      <c r="O63" s="55" t="s">
        <v>70</v>
      </c>
    </row>
    <row r="64" spans="1:15">
      <c r="A64" s="30" t="s">
        <v>26</v>
      </c>
      <c r="B64" s="9">
        <v>0</v>
      </c>
      <c r="C64" s="10">
        <v>50000</v>
      </c>
      <c r="D64" s="7">
        <v>50000</v>
      </c>
      <c r="E64" s="6">
        <f t="shared" si="4"/>
        <v>0</v>
      </c>
      <c r="F64" s="10">
        <v>0</v>
      </c>
      <c r="G64" s="7">
        <v>0</v>
      </c>
      <c r="H64" s="6">
        <f t="shared" si="5"/>
        <v>0</v>
      </c>
      <c r="I64" s="10">
        <v>0</v>
      </c>
      <c r="J64" s="11">
        <f t="shared" si="11"/>
        <v>0</v>
      </c>
      <c r="K64" s="60">
        <f t="shared" si="7"/>
        <v>0</v>
      </c>
      <c r="L64" s="10">
        <f t="shared" si="12"/>
        <v>50000</v>
      </c>
      <c r="M64" s="7">
        <v>50000</v>
      </c>
      <c r="N64" s="6">
        <f t="shared" si="8"/>
        <v>0</v>
      </c>
      <c r="O64" s="55"/>
    </row>
    <row r="65" spans="1:15">
      <c r="A65" s="30" t="s">
        <v>27</v>
      </c>
      <c r="B65" s="9">
        <v>0</v>
      </c>
      <c r="C65" s="10">
        <v>800000</v>
      </c>
      <c r="D65" s="7">
        <v>700000</v>
      </c>
      <c r="E65" s="6">
        <f t="shared" si="4"/>
        <v>100000</v>
      </c>
      <c r="F65" s="10">
        <v>200000</v>
      </c>
      <c r="G65" s="7">
        <v>100000</v>
      </c>
      <c r="H65" s="6">
        <f t="shared" si="5"/>
        <v>100000</v>
      </c>
      <c r="I65" s="10">
        <v>0</v>
      </c>
      <c r="J65" s="11">
        <f t="shared" si="11"/>
        <v>0</v>
      </c>
      <c r="K65" s="60">
        <f t="shared" si="7"/>
        <v>0</v>
      </c>
      <c r="L65" s="10">
        <f t="shared" si="12"/>
        <v>1000000</v>
      </c>
      <c r="M65" s="7">
        <v>800000</v>
      </c>
      <c r="N65" s="6">
        <f t="shared" si="8"/>
        <v>200000</v>
      </c>
      <c r="O65" s="55" t="s">
        <v>71</v>
      </c>
    </row>
    <row r="66" spans="1:15">
      <c r="A66" s="30" t="s">
        <v>28</v>
      </c>
      <c r="B66" s="9">
        <v>0</v>
      </c>
      <c r="C66" s="10">
        <v>0</v>
      </c>
      <c r="D66" s="7">
        <v>0</v>
      </c>
      <c r="E66" s="6">
        <f t="shared" si="4"/>
        <v>0</v>
      </c>
      <c r="F66" s="10">
        <v>0</v>
      </c>
      <c r="G66" s="7">
        <v>0</v>
      </c>
      <c r="H66" s="6">
        <f t="shared" si="5"/>
        <v>0</v>
      </c>
      <c r="I66" s="10">
        <v>0</v>
      </c>
      <c r="J66" s="11">
        <f t="shared" si="11"/>
        <v>0</v>
      </c>
      <c r="K66" s="60">
        <f t="shared" si="7"/>
        <v>0</v>
      </c>
      <c r="L66" s="10">
        <f t="shared" si="12"/>
        <v>0</v>
      </c>
      <c r="M66" s="7">
        <v>0</v>
      </c>
      <c r="N66" s="6">
        <f t="shared" si="8"/>
        <v>0</v>
      </c>
      <c r="O66" s="55"/>
    </row>
    <row r="67" spans="1:15">
      <c r="A67" s="30" t="s">
        <v>29</v>
      </c>
      <c r="B67" s="9">
        <v>0</v>
      </c>
      <c r="C67" s="10">
        <v>3600000</v>
      </c>
      <c r="D67" s="7">
        <v>3590000</v>
      </c>
      <c r="E67" s="6">
        <f t="shared" si="4"/>
        <v>10000</v>
      </c>
      <c r="F67" s="10">
        <v>400000</v>
      </c>
      <c r="G67" s="7">
        <v>400000</v>
      </c>
      <c r="H67" s="6">
        <f t="shared" si="5"/>
        <v>0</v>
      </c>
      <c r="I67" s="10">
        <v>10000</v>
      </c>
      <c r="J67" s="11">
        <f t="shared" si="11"/>
        <v>10000</v>
      </c>
      <c r="K67" s="60">
        <f t="shared" si="7"/>
        <v>0</v>
      </c>
      <c r="L67" s="10">
        <f t="shared" si="12"/>
        <v>4010000</v>
      </c>
      <c r="M67" s="7">
        <v>4000000</v>
      </c>
      <c r="N67" s="6">
        <f t="shared" si="8"/>
        <v>10000</v>
      </c>
      <c r="O67" s="55" t="s">
        <v>72</v>
      </c>
    </row>
    <row r="68" spans="1:15">
      <c r="A68" s="30"/>
      <c r="B68" s="9"/>
      <c r="C68" s="10"/>
      <c r="D68" s="7"/>
      <c r="E68" s="6"/>
      <c r="F68" s="10"/>
      <c r="G68" s="7"/>
      <c r="H68" s="6"/>
      <c r="I68" s="10"/>
      <c r="J68" s="11"/>
      <c r="K68" s="60"/>
      <c r="L68" s="10"/>
      <c r="M68" s="7"/>
      <c r="N68" s="6"/>
      <c r="O68" s="55"/>
    </row>
    <row r="69" spans="1:15">
      <c r="A69" s="30" t="s">
        <v>49</v>
      </c>
      <c r="B69" s="9">
        <v>0</v>
      </c>
      <c r="C69" s="10">
        <v>500000</v>
      </c>
      <c r="D69" s="7">
        <v>700000</v>
      </c>
      <c r="E69" s="6">
        <f t="shared" si="4"/>
        <v>-200000</v>
      </c>
      <c r="F69" s="10">
        <v>200000</v>
      </c>
      <c r="G69" s="7">
        <v>300000</v>
      </c>
      <c r="H69" s="6">
        <f t="shared" si="5"/>
        <v>-100000</v>
      </c>
      <c r="I69" s="10">
        <v>0</v>
      </c>
      <c r="J69" s="11">
        <f>I69</f>
        <v>0</v>
      </c>
      <c r="K69" s="60">
        <f t="shared" si="7"/>
        <v>0</v>
      </c>
      <c r="L69" s="10">
        <f t="shared" si="12"/>
        <v>700000</v>
      </c>
      <c r="M69" s="7">
        <v>1000000</v>
      </c>
      <c r="N69" s="6">
        <f t="shared" si="8"/>
        <v>-300000</v>
      </c>
      <c r="O69" s="55" t="s">
        <v>73</v>
      </c>
    </row>
    <row r="70" spans="1:15">
      <c r="A70" s="30" t="s">
        <v>34</v>
      </c>
      <c r="B70" s="9">
        <v>0</v>
      </c>
      <c r="C70" s="10">
        <v>0</v>
      </c>
      <c r="D70" s="7">
        <v>0</v>
      </c>
      <c r="E70" s="6">
        <f t="shared" si="4"/>
        <v>0</v>
      </c>
      <c r="F70" s="10">
        <v>0</v>
      </c>
      <c r="G70" s="7">
        <v>0</v>
      </c>
      <c r="H70" s="6">
        <f t="shared" si="5"/>
        <v>0</v>
      </c>
      <c r="I70" s="10">
        <v>0</v>
      </c>
      <c r="J70" s="11">
        <f>I70</f>
        <v>0</v>
      </c>
      <c r="K70" s="60">
        <f t="shared" si="7"/>
        <v>0</v>
      </c>
      <c r="L70" s="10">
        <f t="shared" si="12"/>
        <v>0</v>
      </c>
      <c r="M70" s="7">
        <f>I70+G70+D70+B70</f>
        <v>0</v>
      </c>
      <c r="N70" s="6">
        <f t="shared" si="8"/>
        <v>0</v>
      </c>
      <c r="O70" s="55"/>
    </row>
    <row r="71" spans="1:15">
      <c r="A71" s="30" t="s">
        <v>35</v>
      </c>
      <c r="B71" s="9">
        <v>0</v>
      </c>
      <c r="C71" s="10">
        <v>500000</v>
      </c>
      <c r="D71" s="7">
        <v>700000</v>
      </c>
      <c r="E71" s="6">
        <f t="shared" si="4"/>
        <v>-200000</v>
      </c>
      <c r="F71" s="10">
        <v>200000</v>
      </c>
      <c r="G71" s="7">
        <v>300000</v>
      </c>
      <c r="H71" s="6">
        <f t="shared" si="5"/>
        <v>-100000</v>
      </c>
      <c r="I71" s="10">
        <v>0</v>
      </c>
      <c r="J71" s="11">
        <f>I71</f>
        <v>0</v>
      </c>
      <c r="K71" s="60">
        <f t="shared" si="7"/>
        <v>0</v>
      </c>
      <c r="L71" s="10">
        <f t="shared" si="12"/>
        <v>700000</v>
      </c>
      <c r="M71" s="7">
        <v>1000000</v>
      </c>
      <c r="N71" s="6">
        <f t="shared" si="8"/>
        <v>-300000</v>
      </c>
      <c r="O71" s="55" t="s">
        <v>73</v>
      </c>
    </row>
    <row r="72" spans="1:15">
      <c r="A72" s="30"/>
      <c r="B72" s="9"/>
      <c r="C72" s="10"/>
      <c r="D72" s="7"/>
      <c r="E72" s="6"/>
      <c r="F72" s="10"/>
      <c r="G72" s="7"/>
      <c r="H72" s="6"/>
      <c r="I72" s="10"/>
      <c r="J72" s="11"/>
      <c r="K72" s="60"/>
      <c r="L72" s="10"/>
      <c r="M72" s="7"/>
      <c r="N72" s="6"/>
      <c r="O72" s="55"/>
    </row>
    <row r="73" spans="1:15">
      <c r="A73" s="30"/>
      <c r="B73" s="9"/>
      <c r="C73" s="10"/>
      <c r="D73" s="7"/>
      <c r="E73" s="6"/>
      <c r="F73" s="10"/>
      <c r="G73" s="7"/>
      <c r="H73" s="6"/>
      <c r="I73" s="10"/>
      <c r="J73" s="11"/>
      <c r="K73" s="60"/>
      <c r="L73" s="10"/>
      <c r="M73" s="7"/>
      <c r="N73" s="6"/>
      <c r="O73" s="55"/>
    </row>
    <row r="74" spans="1:15">
      <c r="A74" s="31" t="s">
        <v>39</v>
      </c>
      <c r="B74" s="9">
        <v>0</v>
      </c>
      <c r="C74" s="10">
        <f>C75+C76</f>
        <v>1700000</v>
      </c>
      <c r="D74" s="7">
        <f>SUM(D75:D76)</f>
        <v>3026000</v>
      </c>
      <c r="E74" s="6">
        <f t="shared" si="4"/>
        <v>-1326000</v>
      </c>
      <c r="F74" s="10">
        <f>SUM(F77:F83)</f>
        <v>300000</v>
      </c>
      <c r="G74" s="7">
        <v>0</v>
      </c>
      <c r="H74" s="6">
        <f t="shared" si="5"/>
        <v>300000</v>
      </c>
      <c r="I74" s="10">
        <v>0</v>
      </c>
      <c r="J74" s="11">
        <f t="shared" ref="J74:J83" si="13">I74</f>
        <v>0</v>
      </c>
      <c r="K74" s="60">
        <f t="shared" si="7"/>
        <v>0</v>
      </c>
      <c r="L74" s="10">
        <v>2000000</v>
      </c>
      <c r="M74" s="7">
        <v>3026000</v>
      </c>
      <c r="N74" s="6">
        <f t="shared" si="8"/>
        <v>-1026000</v>
      </c>
      <c r="O74" s="55"/>
    </row>
    <row r="75" spans="1:15">
      <c r="A75" s="31" t="s">
        <v>40</v>
      </c>
      <c r="B75" s="9">
        <v>0</v>
      </c>
      <c r="C75" s="10">
        <v>0</v>
      </c>
      <c r="D75" s="7">
        <v>0</v>
      </c>
      <c r="E75" s="6">
        <f t="shared" si="4"/>
        <v>0</v>
      </c>
      <c r="F75" s="10">
        <v>0</v>
      </c>
      <c r="G75" s="7">
        <v>0</v>
      </c>
      <c r="H75" s="6">
        <f t="shared" si="5"/>
        <v>0</v>
      </c>
      <c r="I75" s="10">
        <v>0</v>
      </c>
      <c r="J75" s="11">
        <f t="shared" si="13"/>
        <v>0</v>
      </c>
      <c r="K75" s="60">
        <f t="shared" si="7"/>
        <v>0</v>
      </c>
      <c r="L75" s="10">
        <v>0</v>
      </c>
      <c r="M75" s="7">
        <v>0</v>
      </c>
      <c r="N75" s="6">
        <f t="shared" si="8"/>
        <v>0</v>
      </c>
      <c r="O75" s="55"/>
    </row>
    <row r="76" spans="1:15">
      <c r="A76" s="31" t="s">
        <v>41</v>
      </c>
      <c r="B76" s="9">
        <v>0</v>
      </c>
      <c r="C76" s="10">
        <f>SUM(C78:C83)</f>
        <v>1700000</v>
      </c>
      <c r="D76" s="7">
        <f>SUM(D77:D83)</f>
        <v>3026000</v>
      </c>
      <c r="E76" s="6">
        <f t="shared" si="4"/>
        <v>-1326000</v>
      </c>
      <c r="F76" s="10">
        <v>300000</v>
      </c>
      <c r="G76" s="7">
        <v>0</v>
      </c>
      <c r="H76" s="6">
        <f t="shared" si="5"/>
        <v>300000</v>
      </c>
      <c r="I76" s="10">
        <v>0</v>
      </c>
      <c r="J76" s="11">
        <f t="shared" si="13"/>
        <v>0</v>
      </c>
      <c r="K76" s="60">
        <f t="shared" si="7"/>
        <v>0</v>
      </c>
      <c r="L76" s="10">
        <f>C76+F76+I76</f>
        <v>2000000</v>
      </c>
      <c r="M76" s="7">
        <v>3026000</v>
      </c>
      <c r="N76" s="6">
        <f t="shared" si="8"/>
        <v>-1026000</v>
      </c>
      <c r="O76" s="55"/>
    </row>
    <row r="77" spans="1:15">
      <c r="A77" s="30" t="s">
        <v>42</v>
      </c>
      <c r="B77" s="9">
        <v>0</v>
      </c>
      <c r="C77" s="10">
        <v>0</v>
      </c>
      <c r="D77" s="7">
        <v>0</v>
      </c>
      <c r="E77" s="6">
        <f t="shared" si="4"/>
        <v>0</v>
      </c>
      <c r="F77" s="10">
        <v>0</v>
      </c>
      <c r="G77" s="7">
        <v>0</v>
      </c>
      <c r="H77" s="6">
        <f t="shared" si="5"/>
        <v>0</v>
      </c>
      <c r="I77" s="10">
        <v>0</v>
      </c>
      <c r="J77" s="11">
        <f t="shared" si="13"/>
        <v>0</v>
      </c>
      <c r="K77" s="60">
        <f t="shared" si="7"/>
        <v>0</v>
      </c>
      <c r="L77" s="10">
        <f t="shared" ref="L77:L83" si="14">C77+F77+I77</f>
        <v>0</v>
      </c>
      <c r="M77" s="7">
        <v>0</v>
      </c>
      <c r="N77" s="6">
        <f t="shared" si="8"/>
        <v>0</v>
      </c>
      <c r="O77" s="55" t="s">
        <v>74</v>
      </c>
    </row>
    <row r="78" spans="1:15">
      <c r="A78" s="30" t="s">
        <v>43</v>
      </c>
      <c r="B78" s="9">
        <v>0</v>
      </c>
      <c r="C78" s="10">
        <v>1500000</v>
      </c>
      <c r="D78" s="7">
        <v>1756000</v>
      </c>
      <c r="E78" s="6">
        <f t="shared" si="4"/>
        <v>-256000</v>
      </c>
      <c r="F78" s="10">
        <v>0</v>
      </c>
      <c r="G78" s="7">
        <v>0</v>
      </c>
      <c r="H78" s="6">
        <f t="shared" si="5"/>
        <v>0</v>
      </c>
      <c r="I78" s="10">
        <v>0</v>
      </c>
      <c r="J78" s="11">
        <f t="shared" si="13"/>
        <v>0</v>
      </c>
      <c r="K78" s="60">
        <f t="shared" si="7"/>
        <v>0</v>
      </c>
      <c r="L78" s="10">
        <f t="shared" si="14"/>
        <v>1500000</v>
      </c>
      <c r="M78" s="7">
        <v>1756000</v>
      </c>
      <c r="N78" s="6">
        <f t="shared" si="8"/>
        <v>-256000</v>
      </c>
      <c r="O78" s="55"/>
    </row>
    <row r="79" spans="1:15">
      <c r="A79" s="30" t="s">
        <v>99</v>
      </c>
      <c r="B79" s="9"/>
      <c r="C79" s="10">
        <v>200000</v>
      </c>
      <c r="D79" s="7">
        <v>800000</v>
      </c>
      <c r="E79" s="6">
        <f t="shared" si="4"/>
        <v>-600000</v>
      </c>
      <c r="F79" s="10">
        <v>0</v>
      </c>
      <c r="G79" s="7">
        <v>0</v>
      </c>
      <c r="H79" s="6">
        <f t="shared" si="5"/>
        <v>0</v>
      </c>
      <c r="I79" s="10">
        <v>0</v>
      </c>
      <c r="J79" s="11">
        <f t="shared" si="13"/>
        <v>0</v>
      </c>
      <c r="K79" s="60">
        <f t="shared" si="7"/>
        <v>0</v>
      </c>
      <c r="L79" s="10">
        <f t="shared" si="14"/>
        <v>200000</v>
      </c>
      <c r="M79" s="7">
        <v>800000</v>
      </c>
      <c r="N79" s="6">
        <f t="shared" si="8"/>
        <v>-600000</v>
      </c>
      <c r="O79" s="55" t="s">
        <v>116</v>
      </c>
    </row>
    <row r="80" spans="1:15">
      <c r="A80" s="30" t="s">
        <v>44</v>
      </c>
      <c r="B80" s="9">
        <v>0</v>
      </c>
      <c r="C80" s="10">
        <v>0</v>
      </c>
      <c r="D80" s="7">
        <v>470000</v>
      </c>
      <c r="E80" s="6">
        <f t="shared" si="4"/>
        <v>-470000</v>
      </c>
      <c r="F80" s="10">
        <v>300000</v>
      </c>
      <c r="G80" s="7">
        <v>0</v>
      </c>
      <c r="H80" s="6">
        <f t="shared" si="5"/>
        <v>300000</v>
      </c>
      <c r="I80" s="10">
        <v>0</v>
      </c>
      <c r="J80" s="11">
        <f t="shared" si="13"/>
        <v>0</v>
      </c>
      <c r="K80" s="60">
        <f t="shared" si="7"/>
        <v>0</v>
      </c>
      <c r="L80" s="10">
        <f t="shared" si="14"/>
        <v>300000</v>
      </c>
      <c r="M80" s="7">
        <v>470000</v>
      </c>
      <c r="N80" s="6">
        <f t="shared" si="8"/>
        <v>-170000</v>
      </c>
      <c r="O80" s="55" t="s">
        <v>115</v>
      </c>
    </row>
    <row r="81" spans="1:15">
      <c r="A81" s="30" t="s">
        <v>45</v>
      </c>
      <c r="B81" s="9">
        <v>0</v>
      </c>
      <c r="C81" s="10">
        <v>0</v>
      </c>
      <c r="D81" s="7">
        <v>0</v>
      </c>
      <c r="E81" s="6">
        <f t="shared" si="4"/>
        <v>0</v>
      </c>
      <c r="F81" s="10">
        <v>0</v>
      </c>
      <c r="G81" s="7">
        <v>0</v>
      </c>
      <c r="H81" s="6">
        <f t="shared" si="5"/>
        <v>0</v>
      </c>
      <c r="I81" s="10">
        <v>0</v>
      </c>
      <c r="J81" s="11">
        <f t="shared" si="13"/>
        <v>0</v>
      </c>
      <c r="K81" s="60">
        <f t="shared" si="7"/>
        <v>0</v>
      </c>
      <c r="L81" s="10">
        <f t="shared" si="14"/>
        <v>0</v>
      </c>
      <c r="M81" s="7">
        <v>0</v>
      </c>
      <c r="N81" s="6">
        <f t="shared" si="8"/>
        <v>0</v>
      </c>
      <c r="O81" s="55"/>
    </row>
    <row r="82" spans="1:15">
      <c r="A82" s="30" t="s">
        <v>46</v>
      </c>
      <c r="B82" s="9">
        <v>0</v>
      </c>
      <c r="C82" s="10">
        <v>0</v>
      </c>
      <c r="D82" s="7">
        <v>0</v>
      </c>
      <c r="E82" s="6">
        <f t="shared" si="4"/>
        <v>0</v>
      </c>
      <c r="F82" s="10">
        <v>0</v>
      </c>
      <c r="G82" s="7">
        <v>0</v>
      </c>
      <c r="H82" s="6">
        <f t="shared" si="5"/>
        <v>0</v>
      </c>
      <c r="I82" s="10">
        <v>0</v>
      </c>
      <c r="J82" s="11">
        <f t="shared" si="13"/>
        <v>0</v>
      </c>
      <c r="K82" s="60">
        <f t="shared" si="7"/>
        <v>0</v>
      </c>
      <c r="L82" s="10">
        <f t="shared" si="14"/>
        <v>0</v>
      </c>
      <c r="M82" s="7">
        <v>0</v>
      </c>
      <c r="N82" s="6">
        <f t="shared" si="8"/>
        <v>0</v>
      </c>
      <c r="O82" s="55"/>
    </row>
    <row r="83" spans="1:15">
      <c r="A83" s="30" t="s">
        <v>47</v>
      </c>
      <c r="B83" s="9">
        <v>0</v>
      </c>
      <c r="C83" s="10">
        <v>0</v>
      </c>
      <c r="D83" s="7">
        <v>0</v>
      </c>
      <c r="E83" s="6">
        <f t="shared" si="4"/>
        <v>0</v>
      </c>
      <c r="F83" s="10">
        <v>0</v>
      </c>
      <c r="G83" s="7">
        <v>0</v>
      </c>
      <c r="H83" s="6">
        <f t="shared" si="5"/>
        <v>0</v>
      </c>
      <c r="I83" s="10">
        <v>0</v>
      </c>
      <c r="J83" s="11">
        <f t="shared" si="13"/>
        <v>0</v>
      </c>
      <c r="K83" s="60">
        <f t="shared" si="7"/>
        <v>0</v>
      </c>
      <c r="L83" s="10">
        <f t="shared" si="14"/>
        <v>0</v>
      </c>
      <c r="M83" s="7">
        <v>0</v>
      </c>
      <c r="N83" s="6">
        <f t="shared" si="8"/>
        <v>0</v>
      </c>
      <c r="O83" s="55"/>
    </row>
    <row r="84" spans="1:15">
      <c r="A84" s="30"/>
      <c r="B84" s="9"/>
      <c r="C84" s="10"/>
      <c r="D84" s="7"/>
      <c r="E84" s="6"/>
      <c r="F84" s="10"/>
      <c r="G84" s="7"/>
      <c r="H84" s="6"/>
      <c r="I84" s="10"/>
      <c r="J84" s="11"/>
      <c r="K84" s="60"/>
      <c r="L84" s="10"/>
      <c r="M84" s="7"/>
      <c r="N84" s="6"/>
      <c r="O84" s="55"/>
    </row>
    <row r="85" spans="1:15">
      <c r="A85" s="30" t="s">
        <v>30</v>
      </c>
      <c r="B85" s="9">
        <v>0</v>
      </c>
      <c r="C85" s="10">
        <v>0</v>
      </c>
      <c r="D85" s="7">
        <v>0</v>
      </c>
      <c r="E85" s="6">
        <f t="shared" si="4"/>
        <v>0</v>
      </c>
      <c r="F85" s="10">
        <v>0</v>
      </c>
      <c r="G85" s="7">
        <v>0</v>
      </c>
      <c r="H85" s="6">
        <f t="shared" si="5"/>
        <v>0</v>
      </c>
      <c r="I85" s="10">
        <v>0</v>
      </c>
      <c r="J85" s="11">
        <f>I85</f>
        <v>0</v>
      </c>
      <c r="K85" s="60">
        <f t="shared" si="7"/>
        <v>0</v>
      </c>
      <c r="L85" s="10">
        <v>0</v>
      </c>
      <c r="M85" s="7">
        <v>0</v>
      </c>
      <c r="N85" s="6">
        <f t="shared" si="8"/>
        <v>0</v>
      </c>
      <c r="O85" s="55"/>
    </row>
    <row r="86" spans="1:15">
      <c r="A86" s="30"/>
      <c r="B86" s="9"/>
      <c r="C86" s="10"/>
      <c r="D86" s="7"/>
      <c r="E86" s="6"/>
      <c r="F86" s="10"/>
      <c r="G86" s="7"/>
      <c r="H86" s="6"/>
      <c r="I86" s="10"/>
      <c r="J86" s="11"/>
      <c r="K86" s="60"/>
      <c r="L86" s="10"/>
      <c r="M86" s="7"/>
      <c r="N86" s="6"/>
      <c r="O86" s="55"/>
    </row>
    <row r="87" spans="1:15">
      <c r="A87" s="30"/>
      <c r="B87" s="9"/>
      <c r="C87" s="10"/>
      <c r="D87" s="7"/>
      <c r="E87" s="6"/>
      <c r="F87" s="10"/>
      <c r="G87" s="7"/>
      <c r="H87" s="6"/>
      <c r="I87" s="10"/>
      <c r="J87" s="11"/>
      <c r="K87" s="60"/>
      <c r="L87" s="10"/>
      <c r="M87" s="7"/>
      <c r="N87" s="6"/>
      <c r="O87" s="55"/>
    </row>
    <row r="88" spans="1:15">
      <c r="A88" s="31" t="s">
        <v>48</v>
      </c>
      <c r="B88" s="9">
        <v>0</v>
      </c>
      <c r="C88" s="10">
        <f>SUM(C89:C93)</f>
        <v>5700000</v>
      </c>
      <c r="D88" s="7">
        <f>SUM(D89:D93)</f>
        <v>5644000</v>
      </c>
      <c r="E88" s="6">
        <f t="shared" si="4"/>
        <v>56000</v>
      </c>
      <c r="F88" s="10">
        <f>SUM(F89:F93)</f>
        <v>2550000</v>
      </c>
      <c r="G88" s="7">
        <f>SUM(G89:G93)</f>
        <v>3750000</v>
      </c>
      <c r="H88" s="6">
        <f t="shared" si="5"/>
        <v>-1200000</v>
      </c>
      <c r="I88" s="10">
        <v>0</v>
      </c>
      <c r="J88" s="11">
        <f>I88</f>
        <v>0</v>
      </c>
      <c r="K88" s="60">
        <f t="shared" si="7"/>
        <v>0</v>
      </c>
      <c r="L88" s="10">
        <f>SUM(L89:L93)</f>
        <v>8250000</v>
      </c>
      <c r="M88" s="7">
        <f>SUM(M89:M93)</f>
        <v>9394000</v>
      </c>
      <c r="N88" s="6">
        <f t="shared" si="8"/>
        <v>-1144000</v>
      </c>
      <c r="O88" s="55"/>
    </row>
    <row r="89" spans="1:15">
      <c r="A89" s="30" t="s">
        <v>31</v>
      </c>
      <c r="B89" s="9">
        <v>0</v>
      </c>
      <c r="C89" s="10">
        <v>500000</v>
      </c>
      <c r="D89" s="7">
        <v>1000000</v>
      </c>
      <c r="E89" s="6">
        <f t="shared" si="4"/>
        <v>-500000</v>
      </c>
      <c r="F89" s="10">
        <v>500000</v>
      </c>
      <c r="G89" s="7">
        <v>1500000</v>
      </c>
      <c r="H89" s="6">
        <f t="shared" si="5"/>
        <v>-1000000</v>
      </c>
      <c r="I89" s="10">
        <v>0</v>
      </c>
      <c r="J89" s="11">
        <f>I89</f>
        <v>0</v>
      </c>
      <c r="K89" s="60">
        <f t="shared" si="7"/>
        <v>0</v>
      </c>
      <c r="L89" s="10">
        <f t="shared" ref="L89:L93" si="15">C89+F89+I89</f>
        <v>1000000</v>
      </c>
      <c r="M89" s="7">
        <v>2500000</v>
      </c>
      <c r="N89" s="6">
        <f t="shared" si="8"/>
        <v>-1500000</v>
      </c>
      <c r="O89" s="55" t="s">
        <v>89</v>
      </c>
    </row>
    <row r="90" spans="1:15">
      <c r="A90" s="30" t="s">
        <v>103</v>
      </c>
      <c r="B90" s="9">
        <v>0</v>
      </c>
      <c r="C90" s="10">
        <v>3000000</v>
      </c>
      <c r="D90" s="7">
        <v>3000000</v>
      </c>
      <c r="E90" s="6">
        <f t="shared" si="4"/>
        <v>0</v>
      </c>
      <c r="F90" s="10">
        <v>1000000</v>
      </c>
      <c r="G90" s="7">
        <v>1000000</v>
      </c>
      <c r="H90" s="6">
        <f t="shared" si="5"/>
        <v>0</v>
      </c>
      <c r="I90" s="10">
        <v>0</v>
      </c>
      <c r="J90" s="11">
        <v>0</v>
      </c>
      <c r="K90" s="60">
        <f t="shared" si="7"/>
        <v>0</v>
      </c>
      <c r="L90" s="10">
        <f t="shared" si="15"/>
        <v>4000000</v>
      </c>
      <c r="M90" s="7">
        <v>4000000</v>
      </c>
      <c r="N90" s="6">
        <f t="shared" si="8"/>
        <v>0</v>
      </c>
      <c r="O90" s="55" t="s">
        <v>117</v>
      </c>
    </row>
    <row r="91" spans="1:15">
      <c r="A91" s="30" t="s">
        <v>90</v>
      </c>
      <c r="B91" s="9">
        <v>0</v>
      </c>
      <c r="C91" s="10">
        <v>600000</v>
      </c>
      <c r="D91" s="7">
        <v>364000</v>
      </c>
      <c r="E91" s="6">
        <f t="shared" si="4"/>
        <v>236000</v>
      </c>
      <c r="F91" s="10">
        <v>400000</v>
      </c>
      <c r="G91" s="7">
        <v>700000</v>
      </c>
      <c r="H91" s="6">
        <f t="shared" si="5"/>
        <v>-300000</v>
      </c>
      <c r="I91" s="10">
        <v>0</v>
      </c>
      <c r="J91" s="11">
        <f>I91</f>
        <v>0</v>
      </c>
      <c r="K91" s="60">
        <f t="shared" si="7"/>
        <v>0</v>
      </c>
      <c r="L91" s="10">
        <f t="shared" si="15"/>
        <v>1000000</v>
      </c>
      <c r="M91" s="7">
        <v>1064000</v>
      </c>
      <c r="N91" s="6">
        <f t="shared" si="8"/>
        <v>-64000</v>
      </c>
      <c r="O91" s="55" t="s">
        <v>102</v>
      </c>
    </row>
    <row r="92" spans="1:15">
      <c r="A92" s="30" t="s">
        <v>91</v>
      </c>
      <c r="B92" s="9">
        <v>0</v>
      </c>
      <c r="C92" s="10">
        <v>400000</v>
      </c>
      <c r="D92" s="7">
        <v>500000</v>
      </c>
      <c r="E92" s="6">
        <f t="shared" si="4"/>
        <v>-100000</v>
      </c>
      <c r="F92" s="10">
        <v>200000</v>
      </c>
      <c r="G92" s="7">
        <v>100000</v>
      </c>
      <c r="H92" s="6">
        <f t="shared" si="5"/>
        <v>100000</v>
      </c>
      <c r="I92" s="10">
        <v>0</v>
      </c>
      <c r="J92" s="11">
        <f>I92</f>
        <v>0</v>
      </c>
      <c r="K92" s="60">
        <f t="shared" si="7"/>
        <v>0</v>
      </c>
      <c r="L92" s="10">
        <f t="shared" si="15"/>
        <v>600000</v>
      </c>
      <c r="M92" s="7">
        <v>600000</v>
      </c>
      <c r="N92" s="6">
        <f t="shared" si="8"/>
        <v>0</v>
      </c>
      <c r="O92" s="55" t="s">
        <v>98</v>
      </c>
    </row>
    <row r="93" spans="1:15">
      <c r="A93" s="30" t="s">
        <v>32</v>
      </c>
      <c r="B93" s="9">
        <v>0</v>
      </c>
      <c r="C93" s="10">
        <v>1200000</v>
      </c>
      <c r="D93" s="7">
        <v>780000</v>
      </c>
      <c r="E93" s="6">
        <f t="shared" si="4"/>
        <v>420000</v>
      </c>
      <c r="F93" s="10">
        <v>450000</v>
      </c>
      <c r="G93" s="7">
        <v>450000</v>
      </c>
      <c r="H93" s="6">
        <f t="shared" si="5"/>
        <v>0</v>
      </c>
      <c r="I93" s="10">
        <v>0</v>
      </c>
      <c r="J93" s="11">
        <f>I93</f>
        <v>0</v>
      </c>
      <c r="K93" s="60">
        <f t="shared" si="7"/>
        <v>0</v>
      </c>
      <c r="L93" s="10">
        <f t="shared" si="15"/>
        <v>1650000</v>
      </c>
      <c r="M93" s="7">
        <v>1230000</v>
      </c>
      <c r="N93" s="6">
        <f t="shared" si="8"/>
        <v>420000</v>
      </c>
      <c r="O93" s="55"/>
    </row>
    <row r="94" spans="1:15">
      <c r="A94" s="30"/>
      <c r="B94" s="9"/>
      <c r="C94" s="10"/>
      <c r="D94" s="7"/>
      <c r="E94" s="6"/>
      <c r="F94" s="10"/>
      <c r="G94" s="7"/>
      <c r="H94" s="6"/>
      <c r="I94" s="10"/>
      <c r="J94" s="11"/>
      <c r="K94" s="60"/>
      <c r="L94" s="10"/>
      <c r="M94" s="7"/>
      <c r="N94" s="6"/>
      <c r="O94" s="56"/>
    </row>
    <row r="95" spans="1:15">
      <c r="A95" s="30"/>
      <c r="B95" s="9"/>
      <c r="C95" s="10"/>
      <c r="D95" s="7"/>
      <c r="E95" s="6"/>
      <c r="F95" s="18"/>
      <c r="G95" s="8"/>
      <c r="H95" s="6"/>
      <c r="I95" s="18"/>
      <c r="J95" s="11"/>
      <c r="K95" s="60"/>
      <c r="L95" s="10"/>
      <c r="M95" s="7"/>
      <c r="N95" s="6"/>
      <c r="O95" s="56"/>
    </row>
    <row r="96" spans="1:15">
      <c r="A96" s="31" t="s">
        <v>50</v>
      </c>
      <c r="B96" s="9">
        <v>0</v>
      </c>
      <c r="C96" s="10">
        <v>1000000</v>
      </c>
      <c r="D96" s="7">
        <v>20000</v>
      </c>
      <c r="E96" s="6">
        <f t="shared" si="4"/>
        <v>980000</v>
      </c>
      <c r="F96" s="10">
        <v>500000</v>
      </c>
      <c r="G96" s="7">
        <v>20000</v>
      </c>
      <c r="H96" s="6">
        <f t="shared" si="5"/>
        <v>480000</v>
      </c>
      <c r="I96" s="10">
        <v>30000</v>
      </c>
      <c r="J96" s="11">
        <v>1000</v>
      </c>
      <c r="K96" s="60">
        <f t="shared" si="7"/>
        <v>29000</v>
      </c>
      <c r="L96" s="10">
        <f>C96+F96+I96</f>
        <v>1530000</v>
      </c>
      <c r="M96" s="7">
        <v>41000</v>
      </c>
      <c r="N96" s="6">
        <f t="shared" si="8"/>
        <v>1489000</v>
      </c>
      <c r="O96" s="55"/>
    </row>
    <row r="97" spans="1:15">
      <c r="A97" s="31"/>
      <c r="B97" s="9"/>
      <c r="C97" s="10"/>
      <c r="D97" s="7"/>
      <c r="E97" s="6"/>
      <c r="F97" s="18"/>
      <c r="G97" s="8"/>
      <c r="H97" s="6"/>
      <c r="I97" s="18"/>
      <c r="J97" s="11"/>
      <c r="K97" s="60"/>
      <c r="L97" s="10"/>
      <c r="M97" s="7"/>
      <c r="N97" s="6"/>
      <c r="O97" s="55"/>
    </row>
    <row r="98" spans="1:15">
      <c r="A98" s="31"/>
      <c r="B98" s="9"/>
      <c r="C98" s="10"/>
      <c r="D98" s="7"/>
      <c r="E98" s="6"/>
      <c r="F98" s="10"/>
      <c r="G98" s="7"/>
      <c r="H98" s="6"/>
      <c r="I98" s="10"/>
      <c r="J98" s="11"/>
      <c r="K98" s="60"/>
      <c r="L98" s="10"/>
      <c r="M98" s="7"/>
      <c r="N98" s="6"/>
      <c r="O98" s="55"/>
    </row>
    <row r="99" spans="1:15">
      <c r="A99" s="51" t="s">
        <v>33</v>
      </c>
      <c r="B99" s="9">
        <f t="shared" ref="B99" si="16">B96+B88+B85+B74+B69+B45+B42+B34</f>
        <v>600000</v>
      </c>
      <c r="C99" s="57">
        <f>C34+C42+C45+C74+C88+C96</f>
        <v>204100000</v>
      </c>
      <c r="D99" s="11">
        <f>D96+D88+D85+D74+D45+D42+D34</f>
        <v>198335000</v>
      </c>
      <c r="E99" s="58">
        <f>E96+E88+E85+E74+E45+E42+E34</f>
        <v>5765000</v>
      </c>
      <c r="F99" s="57">
        <f>F34+F42+F45+F74+F88+F96</f>
        <v>74500000</v>
      </c>
      <c r="G99" s="11">
        <f>G96+G88+G85+G74+G45+G42+G34</f>
        <v>72020000</v>
      </c>
      <c r="H99" s="58">
        <f>H96+H88+H85+H74+H45+H42+H34</f>
        <v>2480000</v>
      </c>
      <c r="I99" s="57">
        <f>I96+I88+I85+I74+I45+I42+I34</f>
        <v>2895000</v>
      </c>
      <c r="J99" s="11">
        <f>J96+J88+J85+J74+J45+J42+J34</f>
        <v>2866000</v>
      </c>
      <c r="K99" s="37">
        <f>K96+K88+K85+K74+K45+K42+K34</f>
        <v>29000</v>
      </c>
      <c r="L99" s="62">
        <f>L34+L42+L45+L74+L88+L96</f>
        <v>282095000</v>
      </c>
      <c r="M99" s="7">
        <f>M34+M42+M45+M74+M85+M88+M96</f>
        <v>273871000</v>
      </c>
      <c r="N99" s="6">
        <f t="shared" ref="N99:N100" si="17">L99-M99</f>
        <v>8224000</v>
      </c>
      <c r="O99" s="56"/>
    </row>
    <row r="100" spans="1:15" ht="14.25" thickBot="1">
      <c r="A100" s="52" t="s">
        <v>109</v>
      </c>
      <c r="B100" s="64">
        <f>B25-B99</f>
        <v>0</v>
      </c>
      <c r="C100" s="53">
        <f t="shared" ref="C100:M100" si="18">C25-C99</f>
        <v>24000</v>
      </c>
      <c r="D100" s="50">
        <f t="shared" si="18"/>
        <v>-1513000</v>
      </c>
      <c r="E100" s="13">
        <f t="shared" ref="E100" si="19">C100-D100</f>
        <v>1537000</v>
      </c>
      <c r="F100" s="53">
        <f t="shared" si="18"/>
        <v>5000</v>
      </c>
      <c r="G100" s="50">
        <f t="shared" si="18"/>
        <v>-1518000</v>
      </c>
      <c r="H100" s="13">
        <f t="shared" ref="H100" si="20">F100-G100</f>
        <v>1523000</v>
      </c>
      <c r="I100" s="53">
        <f t="shared" si="18"/>
        <v>7000</v>
      </c>
      <c r="J100" s="50">
        <f t="shared" si="18"/>
        <v>0</v>
      </c>
      <c r="K100" s="61">
        <f t="shared" ref="K100" si="21">I100-J100</f>
        <v>7000</v>
      </c>
      <c r="L100" s="53">
        <f>L25-L99</f>
        <v>36000</v>
      </c>
      <c r="M100" s="50">
        <f t="shared" si="18"/>
        <v>-3081000</v>
      </c>
      <c r="N100" s="13">
        <f t="shared" si="17"/>
        <v>3117000</v>
      </c>
      <c r="O100" s="40"/>
    </row>
    <row r="102" spans="1:15">
      <c r="L102" s="1">
        <f>I99+F99+C99+B99</f>
        <v>282095000</v>
      </c>
    </row>
    <row r="103" spans="1:15">
      <c r="D103" s="2">
        <f>D25-D99</f>
        <v>-1513000</v>
      </c>
      <c r="E103" s="2"/>
      <c r="G103" s="2">
        <f>G25-G99</f>
        <v>-1518000</v>
      </c>
      <c r="H103" s="2"/>
      <c r="L103" s="1">
        <f>L25-L99</f>
        <v>36000</v>
      </c>
      <c r="M103" s="2">
        <f>M25-M99</f>
        <v>-3081000</v>
      </c>
      <c r="N103" s="2"/>
    </row>
    <row r="105" spans="1:15">
      <c r="L105" s="1">
        <f>L99-L102</f>
        <v>0</v>
      </c>
    </row>
    <row r="106" spans="1:15">
      <c r="C106" s="1">
        <f>D99-C99</f>
        <v>-5765000</v>
      </c>
    </row>
  </sheetData>
  <mergeCells count="2">
    <mergeCell ref="A1:O1"/>
    <mergeCell ref="A29:O29"/>
  </mergeCells>
  <phoneticPr fontId="2"/>
  <printOptions horizontalCentered="1"/>
  <pageMargins left="0.59055118110236227" right="0.59055118110236227" top="0.94488188976377963" bottom="0.94488188976377963" header="0.31496062992125984" footer="0.31496062992125984"/>
  <pageSetup paperSize="8" orientation="landscape" r:id="rId1"/>
  <headerFooter>
    <oddHeader>&amp;L議案　第３号　第４号　第５号　平成３０年度当初予算(案)　総括表　</oddHeader>
    <oddFooter>&amp;R科目間の流用は理事長に一任する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総括</vt:lpstr>
      <vt:lpstr>総括!Print_Area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PCUser</dc:creator>
  <cp:lastModifiedBy>社会福祉法人福島更生義肢製作所</cp:lastModifiedBy>
  <cp:lastPrinted>2018-02-05T01:46:44Z</cp:lastPrinted>
  <dcterms:created xsi:type="dcterms:W3CDTF">2017-02-06T00:00:48Z</dcterms:created>
  <dcterms:modified xsi:type="dcterms:W3CDTF">2018-06-18T07:57:42Z</dcterms:modified>
</cp:coreProperties>
</file>